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ris-uma internet" sheetId="1" r:id="rId1"/>
  </sheets>
  <definedNames/>
  <calcPr fullCalcOnLoad="1"/>
</workbook>
</file>

<file path=xl/sharedStrings.xml><?xml version="1.0" encoding="utf-8"?>
<sst xmlns="http://schemas.openxmlformats.org/spreadsheetml/2006/main" count="76" uniqueCount="29">
  <si>
    <t xml:space="preserve"> Risorse umane per tipologia di cooperativa - Anno 2001</t>
  </si>
  <si>
    <t>TIPOLOGIA</t>
  </si>
  <si>
    <t>RISORSE UMANE</t>
  </si>
  <si>
    <t>volontari</t>
  </si>
  <si>
    <t>religiosi</t>
  </si>
  <si>
    <t>obiettori</t>
  </si>
  <si>
    <t>dipendenti</t>
  </si>
  <si>
    <t>collaboratori</t>
  </si>
  <si>
    <t>lav.interinali</t>
  </si>
  <si>
    <t>Totale</t>
  </si>
  <si>
    <t>v.a.</t>
  </si>
  <si>
    <t>%</t>
  </si>
  <si>
    <t>A</t>
  </si>
  <si>
    <t>B</t>
  </si>
  <si>
    <t>Oggetto misto (A+B)</t>
  </si>
  <si>
    <t>Consorzio</t>
  </si>
  <si>
    <t>(domanda 15 e 17)</t>
  </si>
  <si>
    <t>Emilia Romagna (dati pesati)</t>
  </si>
  <si>
    <t>Nord (dati pesati)</t>
  </si>
  <si>
    <t>ITALIA</t>
  </si>
  <si>
    <t xml:space="preserve"> Risorse umane; confronto con dati nazionali - Anno 2001.</t>
  </si>
  <si>
    <t>SESSO</t>
  </si>
  <si>
    <t>Maschi</t>
  </si>
  <si>
    <t>Femmine</t>
  </si>
  <si>
    <t>Tot. Lav. a libro paga</t>
  </si>
  <si>
    <r>
      <t xml:space="preserve">(domanda 15 e 17) </t>
    </r>
    <r>
      <rPr>
        <b/>
        <sz val="8"/>
        <color indexed="12"/>
        <rFont val="Arial"/>
        <family val="2"/>
      </rPr>
      <t>(solo rispondenti)</t>
    </r>
  </si>
  <si>
    <t xml:space="preserve">          RISORSE UMANE</t>
  </si>
  <si>
    <t>Emilia Romagna (solo rispondenti)</t>
  </si>
  <si>
    <t xml:space="preserve">Risorse umane per sesso (solo rispondenti) - Emilia-Romagna - Anno 2001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</si>
</sst>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00"/>
    <numFmt numFmtId="172" formatCode="0.0"/>
    <numFmt numFmtId="173" formatCode="0.00000"/>
    <numFmt numFmtId="174" formatCode="_-* #,##0.0_-;\-* #,##0.0_-;_-* &quot;-&quot;??_-;_-@_-"/>
    <numFmt numFmtId="175" formatCode="_-* #,##0_-;\-* #,##0_-;_-* &quot;-&quot;??_-;_-@_-"/>
    <numFmt numFmtId="176" formatCode="_-* #,##0.0_-;\-* #,##0.0_-;_-* &quot;-&quot;?_-;_-@_-"/>
    <numFmt numFmtId="177" formatCode="0.000000"/>
    <numFmt numFmtId="178" formatCode="0.0000000"/>
    <numFmt numFmtId="179" formatCode="0.0%"/>
    <numFmt numFmtId="180" formatCode="0.00000000"/>
    <numFmt numFmtId="181" formatCode="_-* #,##0.000000_-;\-* #,##0.000000_-;_-* &quot;-&quot;??????_-;_-@_-"/>
    <numFmt numFmtId="182" formatCode="_-* #,##0.000_-;\-* #,##0.000_-;_-* &quot;-&quot;???_-;_-@_-"/>
    <numFmt numFmtId="183" formatCode="#,##0_ ;\-#,##0\ 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Times New Roman"/>
      <family val="1"/>
    </font>
    <font>
      <sz val="9"/>
      <name val="Arial"/>
      <family val="0"/>
    </font>
    <font>
      <sz val="9.25"/>
      <name val="Arial"/>
      <family val="0"/>
    </font>
    <font>
      <b/>
      <sz val="8.25"/>
      <name val="Times New Roman"/>
      <family val="1"/>
    </font>
    <font>
      <b/>
      <sz val="7"/>
      <name val="Arial"/>
      <family val="2"/>
    </font>
    <font>
      <b/>
      <i/>
      <sz val="8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3" fontId="1" fillId="5" borderId="3" xfId="15" applyNumberFormat="1" applyFont="1" applyFill="1" applyBorder="1" applyAlignment="1">
      <alignment horizontal="center" vertical="center"/>
    </xf>
    <xf numFmtId="172" fontId="2" fillId="5" borderId="0" xfId="15" applyNumberFormat="1" applyFont="1" applyFill="1" applyBorder="1" applyAlignment="1">
      <alignment horizontal="center" vertical="center"/>
    </xf>
    <xf numFmtId="3" fontId="1" fillId="5" borderId="0" xfId="0" applyNumberFormat="1" applyFont="1" applyFill="1" applyBorder="1" applyAlignment="1">
      <alignment horizontal="center" vertical="center"/>
    </xf>
    <xf numFmtId="172" fontId="2" fillId="5" borderId="0" xfId="0" applyNumberFormat="1" applyFont="1" applyFill="1" applyBorder="1" applyAlignment="1">
      <alignment horizontal="center" vertical="center"/>
    </xf>
    <xf numFmtId="3" fontId="1" fillId="5" borderId="0" xfId="1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3" fontId="1" fillId="5" borderId="4" xfId="15" applyNumberFormat="1" applyFont="1" applyFill="1" applyBorder="1" applyAlignment="1">
      <alignment horizontal="center" vertical="center"/>
    </xf>
    <xf numFmtId="172" fontId="2" fillId="5" borderId="5" xfId="15" applyNumberFormat="1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 vertical="center"/>
    </xf>
    <xf numFmtId="172" fontId="2" fillId="5" borderId="5" xfId="0" applyNumberFormat="1" applyFont="1" applyFill="1" applyBorder="1" applyAlignment="1">
      <alignment horizontal="center" vertical="center"/>
    </xf>
    <xf numFmtId="3" fontId="1" fillId="5" borderId="5" xfId="15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3" fontId="1" fillId="3" borderId="7" xfId="15" applyNumberFormat="1" applyFont="1" applyFill="1" applyBorder="1" applyAlignment="1">
      <alignment horizontal="center" vertical="center"/>
    </xf>
    <xf numFmtId="172" fontId="2" fillId="3" borderId="7" xfId="15" applyNumberFormat="1" applyFont="1" applyFill="1" applyBorder="1" applyAlignment="1">
      <alignment horizontal="center" vertical="center"/>
    </xf>
    <xf numFmtId="172" fontId="2" fillId="3" borderId="7" xfId="0" applyNumberFormat="1" applyFont="1" applyFill="1" applyBorder="1" applyAlignment="1">
      <alignment horizontal="center" vertical="center"/>
    </xf>
    <xf numFmtId="172" fontId="2" fillId="3" borderId="6" xfId="15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3" borderId="2" xfId="0" applyNumberFormat="1" applyFont="1" applyFill="1" applyBorder="1" applyAlignment="1">
      <alignment horizontal="right" vertical="center"/>
    </xf>
    <xf numFmtId="0" fontId="1" fillId="6" borderId="0" xfId="0" applyFont="1" applyFill="1" applyBorder="1" applyAlignment="1">
      <alignment vertical="center" wrapText="1"/>
    </xf>
    <xf numFmtId="1" fontId="2" fillId="7" borderId="8" xfId="15" applyNumberFormat="1" applyFont="1" applyFill="1" applyBorder="1" applyAlignment="1">
      <alignment horizontal="center" vertical="center"/>
    </xf>
    <xf numFmtId="1" fontId="2" fillId="7" borderId="0" xfId="15" applyNumberFormat="1" applyFont="1" applyFill="1" applyBorder="1" applyAlignment="1">
      <alignment horizontal="center" vertical="center"/>
    </xf>
    <xf numFmtId="1" fontId="2" fillId="7" borderId="5" xfId="15" applyNumberFormat="1" applyFont="1" applyFill="1" applyBorder="1" applyAlignment="1">
      <alignment horizontal="center" vertical="center"/>
    </xf>
    <xf numFmtId="1" fontId="2" fillId="6" borderId="7" xfId="15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3" fontId="1" fillId="5" borderId="9" xfId="15" applyNumberFormat="1" applyFont="1" applyFill="1" applyBorder="1" applyAlignment="1">
      <alignment horizontal="center" vertical="center"/>
    </xf>
    <xf numFmtId="1" fontId="1" fillId="5" borderId="0" xfId="0" applyNumberFormat="1" applyFont="1" applyFill="1" applyBorder="1" applyAlignment="1">
      <alignment horizontal="center" vertical="center"/>
    </xf>
    <xf numFmtId="172" fontId="2" fillId="5" borderId="0" xfId="0" applyNumberFormat="1" applyFont="1" applyFill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172" fontId="2" fillId="3" borderId="6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1" fontId="2" fillId="7" borderId="4" xfId="15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" fontId="2" fillId="7" borderId="9" xfId="15" applyNumberFormat="1" applyFont="1" applyFill="1" applyBorder="1" applyAlignment="1">
      <alignment horizontal="center" vertical="center"/>
    </xf>
    <xf numFmtId="1" fontId="2" fillId="7" borderId="3" xfId="1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" fontId="2" fillId="0" borderId="0" xfId="15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vertical="center"/>
    </xf>
    <xf numFmtId="1" fontId="1" fillId="5" borderId="0" xfId="15" applyNumberFormat="1" applyFont="1" applyFill="1" applyBorder="1" applyAlignment="1">
      <alignment horizontal="center" vertical="center"/>
    </xf>
    <xf numFmtId="1" fontId="1" fillId="3" borderId="6" xfId="15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left" vertical="center"/>
    </xf>
    <xf numFmtId="0" fontId="1" fillId="6" borderId="18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EMILIA ROMAGNA
 (solo rispondenti)</a:t>
            </a:r>
          </a:p>
        </c:rich>
      </c:tx>
      <c:layout>
        <c:manualLayout>
          <c:xMode val="factor"/>
          <c:yMode val="factor"/>
          <c:x val="0.34675"/>
          <c:y val="-0.0215"/>
        </c:manualLayout>
      </c:layout>
      <c:spPr>
        <a:noFill/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25"/>
          <c:y val="0.47525"/>
          <c:w val="0.3795"/>
          <c:h val="0.267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'ris-uma internet'!$B$29:$G$29</c:f>
              <c:strCache/>
            </c:strRef>
          </c:cat>
          <c:val>
            <c:numRef>
              <c:f>'ris-uma internet'!$B$30:$G$30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CCCFF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EMILIA ROMAGNA
 (dati pesati)</a:t>
            </a:r>
          </a:p>
        </c:rich>
      </c:tx>
      <c:layout>
        <c:manualLayout>
          <c:xMode val="factor"/>
          <c:yMode val="factor"/>
          <c:x val="0.34675"/>
          <c:y val="-0.0215"/>
        </c:manualLayout>
      </c:layout>
      <c:spPr>
        <a:noFill/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25"/>
          <c:y val="0.4835"/>
          <c:w val="0.38975"/>
          <c:h val="0.252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'ris-uma internet'!$B$29:$G$29</c:f>
              <c:strCache/>
            </c:strRef>
          </c:cat>
          <c:val>
            <c:numRef>
              <c:f>'ris-uma internet'!$B$31:$G$31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CC99"/>
        </a:gs>
      </a:gsLst>
      <a:lin ang="5400000" scaled="1"/>
    </a:gra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NORD</a:t>
            </a:r>
          </a:p>
        </c:rich>
      </c:tx>
      <c:layout>
        <c:manualLayout>
          <c:xMode val="factor"/>
          <c:yMode val="factor"/>
          <c:x val="0.4425"/>
          <c:y val="-0.01575"/>
        </c:manualLayout>
      </c:layout>
      <c:spPr>
        <a:noFill/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"/>
          <c:y val="0.4745"/>
          <c:w val="0.37125"/>
          <c:h val="0.258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'ris-uma internet'!$B$29:$G$29</c:f>
              <c:strCache/>
            </c:strRef>
          </c:cat>
          <c:val>
            <c:numRef>
              <c:f>'ris-uma internet'!$B$32:$G$32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99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ITALIA</a:t>
            </a:r>
          </a:p>
        </c:rich>
      </c:tx>
      <c:layout>
        <c:manualLayout>
          <c:xMode val="factor"/>
          <c:yMode val="factor"/>
          <c:x val="0.34675"/>
          <c:y val="-0.0215"/>
        </c:manualLayout>
      </c:layout>
      <c:spPr>
        <a:noFill/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457"/>
          <c:w val="0.3925"/>
          <c:h val="0.249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'ris-uma internet'!$B$29:$G$29</c:f>
              <c:strCache/>
            </c:strRef>
          </c:cat>
          <c:val>
            <c:numRef>
              <c:f>'ris-uma internet'!$B$33:$G$33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CCCCFF"/>
        </a:gs>
      </a:gsLst>
      <a:lin ang="5400000" scaled="1"/>
    </a:gra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Cooperative di tipo B</a:t>
            </a:r>
          </a:p>
        </c:rich>
      </c:tx>
      <c:layout>
        <c:manualLayout>
          <c:xMode val="factor"/>
          <c:yMode val="factor"/>
          <c:x val="0.3525"/>
          <c:y val="-0.0185"/>
        </c:manualLayout>
      </c:layout>
      <c:spPr>
        <a:gradFill rotWithShape="1">
          <a:gsLst>
            <a:gs pos="0">
              <a:srgbClr val="FFFF99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825"/>
          <c:y val="0.43475"/>
          <c:w val="0.422"/>
          <c:h val="0.233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('ris-uma internet'!$B$4,'ris-uma internet'!$N$4)</c:f>
              <c:strCache/>
            </c:strRef>
          </c:cat>
          <c:val>
            <c:numRef>
              <c:f>('ris-uma internet'!$B$7,'ris-uma internet'!$N$7)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CCCC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Cooperative di tipo A</a:t>
            </a:r>
          </a:p>
        </c:rich>
      </c:tx>
      <c:layout>
        <c:manualLayout>
          <c:xMode val="factor"/>
          <c:yMode val="factor"/>
          <c:x val="0.31875"/>
          <c:y val="-0.0045"/>
        </c:manualLayout>
      </c:layout>
      <c:spPr>
        <a:gradFill rotWithShape="1">
          <a:gsLst>
            <a:gs pos="0">
              <a:srgbClr val="CCFFCC"/>
            </a:gs>
            <a:gs pos="100000">
              <a:srgbClr val="A0C8A0"/>
            </a:gs>
          </a:gsLst>
          <a:lin ang="5400000" scaled="1"/>
        </a:gradFill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825"/>
          <c:y val="0.43975"/>
          <c:w val="0.42375"/>
          <c:h val="0.24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('ris-uma internet'!$B$4,'ris-uma internet'!$N$4)</c:f>
              <c:strCache/>
            </c:strRef>
          </c:cat>
          <c:val>
            <c:numRef>
              <c:f>('ris-uma internet'!$B$6,'ris-uma internet'!$N$6)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CC99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4</xdr:col>
      <xdr:colOff>409575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0" y="9372600"/>
        <a:ext cx="311467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36</xdr:row>
      <xdr:rowOff>114300</xdr:rowOff>
    </xdr:from>
    <xdr:to>
      <xdr:col>11</xdr:col>
      <xdr:colOff>361950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3705225" y="9334500"/>
        <a:ext cx="31908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4</xdr:col>
      <xdr:colOff>400050</xdr:colOff>
      <xdr:row>62</xdr:row>
      <xdr:rowOff>76200</xdr:rowOff>
    </xdr:to>
    <xdr:graphicFrame>
      <xdr:nvGraphicFramePr>
        <xdr:cNvPr id="3" name="Chart 3"/>
        <xdr:cNvGraphicFramePr/>
      </xdr:nvGraphicFramePr>
      <xdr:xfrm>
        <a:off x="0" y="11353800"/>
        <a:ext cx="31051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409575</xdr:colOff>
      <xdr:row>49</xdr:row>
      <xdr:rowOff>123825</xdr:rowOff>
    </xdr:from>
    <xdr:to>
      <xdr:col>11</xdr:col>
      <xdr:colOff>361950</xdr:colOff>
      <xdr:row>62</xdr:row>
      <xdr:rowOff>47625</xdr:rowOff>
    </xdr:to>
    <xdr:graphicFrame>
      <xdr:nvGraphicFramePr>
        <xdr:cNvPr id="4" name="Chart 4"/>
        <xdr:cNvGraphicFramePr/>
      </xdr:nvGraphicFramePr>
      <xdr:xfrm>
        <a:off x="3705225" y="11325225"/>
        <a:ext cx="31908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400050</xdr:colOff>
      <xdr:row>11</xdr:row>
      <xdr:rowOff>9525</xdr:rowOff>
    </xdr:from>
    <xdr:to>
      <xdr:col>15</xdr:col>
      <xdr:colOff>276225</xdr:colOff>
      <xdr:row>21</xdr:row>
      <xdr:rowOff>133350</xdr:rowOff>
    </xdr:to>
    <xdr:graphicFrame>
      <xdr:nvGraphicFramePr>
        <xdr:cNvPr id="5" name="Chart 6"/>
        <xdr:cNvGraphicFramePr/>
      </xdr:nvGraphicFramePr>
      <xdr:xfrm>
        <a:off x="5114925" y="2905125"/>
        <a:ext cx="3448050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11</xdr:row>
      <xdr:rowOff>0</xdr:rowOff>
    </xdr:from>
    <xdr:to>
      <xdr:col>5</xdr:col>
      <xdr:colOff>123825</xdr:colOff>
      <xdr:row>22</xdr:row>
      <xdr:rowOff>9525</xdr:rowOff>
    </xdr:to>
    <xdr:graphicFrame>
      <xdr:nvGraphicFramePr>
        <xdr:cNvPr id="6" name="Chart 8"/>
        <xdr:cNvGraphicFramePr/>
      </xdr:nvGraphicFramePr>
      <xdr:xfrm>
        <a:off x="28575" y="2895600"/>
        <a:ext cx="339090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 topLeftCell="A52">
      <selection activeCell="B83" sqref="B83"/>
    </sheetView>
  </sheetViews>
  <sheetFormatPr defaultColWidth="9.140625" defaultRowHeight="12.75"/>
  <cols>
    <col min="1" max="1" width="14.00390625" style="3" customWidth="1"/>
    <col min="2" max="2" width="10.421875" style="3" customWidth="1"/>
    <col min="3" max="3" width="8.00390625" style="3" customWidth="1"/>
    <col min="4" max="4" width="8.140625" style="3" customWidth="1"/>
    <col min="5" max="5" width="8.8515625" style="3" customWidth="1"/>
    <col min="6" max="6" width="10.57421875" style="3" customWidth="1"/>
    <col min="7" max="7" width="10.7109375" style="3" customWidth="1"/>
    <col min="8" max="8" width="9.00390625" style="3" customWidth="1"/>
    <col min="9" max="9" width="6.57421875" style="3" customWidth="1"/>
    <col min="10" max="10" width="6.421875" style="3" customWidth="1"/>
    <col min="11" max="11" width="5.28125" style="3" customWidth="1"/>
    <col min="12" max="12" width="5.7109375" style="3" customWidth="1"/>
    <col min="13" max="13" width="5.421875" style="3" customWidth="1"/>
    <col min="14" max="14" width="8.8515625" style="3" customWidth="1"/>
    <col min="15" max="16" width="6.28125" style="3" customWidth="1"/>
    <col min="17" max="17" width="15.28125" style="3" customWidth="1"/>
    <col min="18" max="18" width="9.57421875" style="3" customWidth="1"/>
    <col min="19" max="32" width="5.7109375" style="3" customWidth="1"/>
    <col min="33" max="16384" width="9.140625" style="3" customWidth="1"/>
  </cols>
  <sheetData>
    <row r="1" spans="1:9" ht="11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5" ht="12" thickBot="1">
      <c r="A2" s="4" t="s">
        <v>25</v>
      </c>
      <c r="B2" s="4"/>
      <c r="C2" s="4"/>
      <c r="D2" s="4"/>
      <c r="E2" s="4"/>
    </row>
    <row r="3" spans="1:16" ht="9.75" customHeight="1">
      <c r="A3" s="69" t="s">
        <v>1</v>
      </c>
      <c r="B3" s="67" t="s">
        <v>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7" ht="46.5" customHeight="1">
      <c r="A4" s="70"/>
      <c r="B4" s="74" t="s">
        <v>3</v>
      </c>
      <c r="C4" s="75"/>
      <c r="D4" s="71" t="s">
        <v>4</v>
      </c>
      <c r="E4" s="71"/>
      <c r="F4" s="75" t="s">
        <v>5</v>
      </c>
      <c r="G4" s="75"/>
      <c r="H4" s="71" t="s">
        <v>6</v>
      </c>
      <c r="I4" s="71"/>
      <c r="J4" s="71" t="s">
        <v>7</v>
      </c>
      <c r="K4" s="71"/>
      <c r="L4" s="72" t="s">
        <v>8</v>
      </c>
      <c r="M4" s="72"/>
      <c r="N4" s="60" t="s">
        <v>24</v>
      </c>
      <c r="O4" s="73" t="s">
        <v>9</v>
      </c>
      <c r="P4" s="72"/>
      <c r="Q4" s="15"/>
    </row>
    <row r="5" spans="1:17" ht="19.5" customHeight="1">
      <c r="A5" s="5"/>
      <c r="B5" s="6" t="s">
        <v>10</v>
      </c>
      <c r="C5" s="7" t="s">
        <v>11</v>
      </c>
      <c r="D5" s="8" t="s">
        <v>10</v>
      </c>
      <c r="E5" s="7" t="s">
        <v>11</v>
      </c>
      <c r="F5" s="6" t="s">
        <v>10</v>
      </c>
      <c r="G5" s="7" t="s">
        <v>11</v>
      </c>
      <c r="H5" s="6" t="s">
        <v>10</v>
      </c>
      <c r="I5" s="7" t="s">
        <v>11</v>
      </c>
      <c r="J5" s="6" t="s">
        <v>10</v>
      </c>
      <c r="K5" s="7" t="s">
        <v>11</v>
      </c>
      <c r="L5" s="6" t="s">
        <v>10</v>
      </c>
      <c r="M5" s="7" t="s">
        <v>11</v>
      </c>
      <c r="N5" s="7" t="s">
        <v>10</v>
      </c>
      <c r="O5" s="6" t="s">
        <v>10</v>
      </c>
      <c r="P5" s="7" t="s">
        <v>11</v>
      </c>
      <c r="Q5" s="63"/>
    </row>
    <row r="6" spans="1:17" ht="36" customHeight="1">
      <c r="A6" s="9" t="s">
        <v>12</v>
      </c>
      <c r="B6" s="10">
        <v>1265</v>
      </c>
      <c r="C6" s="11">
        <f>B6/O6*100</f>
        <v>7.817912065475019</v>
      </c>
      <c r="D6" s="12">
        <v>60</v>
      </c>
      <c r="E6" s="13">
        <f>D6/O6*100</f>
        <v>0.3708100584415029</v>
      </c>
      <c r="F6" s="12">
        <v>137</v>
      </c>
      <c r="G6" s="13">
        <f>F6/O6*100</f>
        <v>0.846682966774765</v>
      </c>
      <c r="H6" s="12">
        <v>13153</v>
      </c>
      <c r="I6" s="13">
        <f>H6/O6*100</f>
        <v>81.28774497801811</v>
      </c>
      <c r="J6" s="14">
        <v>1554</v>
      </c>
      <c r="K6" s="11">
        <f>J6/O6*100</f>
        <v>9.603980513634925</v>
      </c>
      <c r="L6" s="14">
        <v>4</v>
      </c>
      <c r="M6" s="11"/>
      <c r="N6" s="64">
        <f>D6+F6+H6+J6+L6</f>
        <v>14908</v>
      </c>
      <c r="O6" s="12">
        <v>16180.790848063065</v>
      </c>
      <c r="P6" s="13">
        <f>O6/O6*100</f>
        <v>100</v>
      </c>
      <c r="Q6" s="17"/>
    </row>
    <row r="7" spans="1:17" ht="19.5" customHeight="1">
      <c r="A7" s="9" t="s">
        <v>13</v>
      </c>
      <c r="B7" s="10">
        <v>605</v>
      </c>
      <c r="C7" s="11">
        <f>B7/O7*100</f>
        <v>23.120494336948312</v>
      </c>
      <c r="D7" s="12">
        <v>14</v>
      </c>
      <c r="E7" s="13">
        <f>D7/O7*100</f>
        <v>0.5350197036649196</v>
      </c>
      <c r="F7" s="12">
        <v>36</v>
      </c>
      <c r="G7" s="13">
        <f>F7/O7*100</f>
        <v>1.3757649522812216</v>
      </c>
      <c r="H7" s="12">
        <v>1847</v>
      </c>
      <c r="I7" s="13">
        <f>H7/O7*100</f>
        <v>70.58438519065045</v>
      </c>
      <c r="J7" s="14">
        <v>84</v>
      </c>
      <c r="K7" s="11">
        <f>J7/O7*100</f>
        <v>3.210118221989518</v>
      </c>
      <c r="L7" s="14">
        <v>27</v>
      </c>
      <c r="M7" s="11">
        <f>L7/O7*100</f>
        <v>1.0318237142109163</v>
      </c>
      <c r="N7" s="64">
        <f>D7+F7+H7+J7+L7</f>
        <v>2008</v>
      </c>
      <c r="O7" s="12">
        <v>2616.7260577692923</v>
      </c>
      <c r="P7" s="13">
        <f>O7/O7*100</f>
        <v>100</v>
      </c>
      <c r="Q7" s="17"/>
    </row>
    <row r="8" spans="1:17" ht="19.5" customHeight="1">
      <c r="A8" s="16" t="s">
        <v>14</v>
      </c>
      <c r="B8" s="10">
        <v>113</v>
      </c>
      <c r="C8" s="11">
        <f>B8/O8*100</f>
        <v>9.677176737256604</v>
      </c>
      <c r="D8" s="12">
        <v>2</v>
      </c>
      <c r="E8" s="13">
        <f>D8/O8*100</f>
        <v>0.17127746437622307</v>
      </c>
      <c r="F8" s="12">
        <v>44</v>
      </c>
      <c r="G8" s="13">
        <f>F8/O8*100</f>
        <v>3.7681042162769076</v>
      </c>
      <c r="H8" s="12">
        <v>908</v>
      </c>
      <c r="I8" s="13">
        <f>H8/O8*100</f>
        <v>77.75996882680528</v>
      </c>
      <c r="J8" s="14">
        <v>94</v>
      </c>
      <c r="K8" s="11">
        <f>J8/O8*100</f>
        <v>8.050040825682485</v>
      </c>
      <c r="L8" s="14">
        <v>6</v>
      </c>
      <c r="M8" s="11">
        <f>L8/O8*100</f>
        <v>0.5138323931286692</v>
      </c>
      <c r="N8" s="64">
        <f>D8+F8+H8+J8+L8</f>
        <v>1054</v>
      </c>
      <c r="O8" s="12">
        <v>1167.6959413684795</v>
      </c>
      <c r="P8" s="13">
        <f>O8/O8*100</f>
        <v>100</v>
      </c>
      <c r="Q8" s="17"/>
    </row>
    <row r="9" spans="1:18" ht="15" customHeight="1">
      <c r="A9" s="9" t="s">
        <v>15</v>
      </c>
      <c r="B9" s="18">
        <v>5</v>
      </c>
      <c r="C9" s="19">
        <f>B9/O9*100</f>
        <v>3.332649165657519</v>
      </c>
      <c r="D9" s="20"/>
      <c r="E9" s="21"/>
      <c r="F9" s="20">
        <v>7</v>
      </c>
      <c r="G9" s="21">
        <f>F9/O9*100</f>
        <v>4.665708831920527</v>
      </c>
      <c r="H9" s="20">
        <v>110</v>
      </c>
      <c r="I9" s="21">
        <f>H9/O9*100</f>
        <v>73.31828164446542</v>
      </c>
      <c r="J9" s="22">
        <v>28</v>
      </c>
      <c r="K9" s="11">
        <f>J9/O9*100</f>
        <v>18.662835327682107</v>
      </c>
      <c r="L9" s="22"/>
      <c r="M9" s="19"/>
      <c r="N9" s="64">
        <f>D9+F9+H9+J9+L9</f>
        <v>145</v>
      </c>
      <c r="O9" s="20">
        <v>150.03079386586194</v>
      </c>
      <c r="P9" s="21">
        <f>O9/O9*100</f>
        <v>100</v>
      </c>
      <c r="Q9" s="17"/>
      <c r="R9" s="17"/>
    </row>
    <row r="10" spans="1:18" ht="19.5" customHeight="1" thickBot="1">
      <c r="A10" s="23" t="s">
        <v>9</v>
      </c>
      <c r="B10" s="24">
        <f>SUM(B6:B9)</f>
        <v>1988</v>
      </c>
      <c r="C10" s="25">
        <f>B10/O10*100</f>
        <v>9.883052054817556</v>
      </c>
      <c r="D10" s="24">
        <f>SUM(D6:D9)</f>
        <v>76</v>
      </c>
      <c r="E10" s="26">
        <f>D10/O10*100</f>
        <v>0.37782291557652625</v>
      </c>
      <c r="F10" s="24">
        <f>SUM(F6:F9)</f>
        <v>224</v>
      </c>
      <c r="G10" s="26">
        <f>F10/O10*100</f>
        <v>1.1135833301202878</v>
      </c>
      <c r="H10" s="24">
        <f>SUM(H6:H9)</f>
        <v>16018</v>
      </c>
      <c r="I10" s="26">
        <f>H10/O10*100</f>
        <v>79.63115081190523</v>
      </c>
      <c r="J10" s="24">
        <f>SUM(J6:J9)</f>
        <v>1760</v>
      </c>
      <c r="K10" s="27">
        <f>J10/O10*100</f>
        <v>8.749583308087976</v>
      </c>
      <c r="L10" s="24">
        <f>SUM(L6:L9)</f>
        <v>37</v>
      </c>
      <c r="M10" s="25">
        <f>L10/O10*100</f>
        <v>0.1839401036359404</v>
      </c>
      <c r="N10" s="65">
        <f>D10+F10+H10+J10+L10</f>
        <v>18115</v>
      </c>
      <c r="O10" s="28">
        <v>20115.2436410667</v>
      </c>
      <c r="P10" s="26">
        <f>O10/O10*100</f>
        <v>100</v>
      </c>
      <c r="Q10" s="17"/>
      <c r="R10" s="17"/>
    </row>
    <row r="11" spans="1:18" ht="19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17"/>
      <c r="Q11" s="17"/>
      <c r="R11" s="17"/>
    </row>
    <row r="12" spans="1:18" ht="19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 s="17"/>
      <c r="Q12" s="17"/>
      <c r="R12" s="17"/>
    </row>
    <row r="13" spans="1:18" ht="19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 s="17"/>
      <c r="Q13" s="17"/>
      <c r="R13" s="17"/>
    </row>
    <row r="14" spans="1:18" ht="19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 s="17"/>
      <c r="Q14" s="66"/>
      <c r="R14" s="17"/>
    </row>
    <row r="15" spans="1:18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 s="17"/>
      <c r="Q15" s="66"/>
      <c r="R15" s="17"/>
    </row>
    <row r="16" spans="1:18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 s="17"/>
      <c r="Q16" s="17"/>
      <c r="R16" s="17"/>
    </row>
    <row r="17" spans="1:18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17"/>
      <c r="Q17" s="17"/>
      <c r="R17" s="17"/>
    </row>
    <row r="22" spans="1:1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6" spans="1:7" ht="12" customHeight="1">
      <c r="A26" s="1" t="s">
        <v>20</v>
      </c>
      <c r="B26" s="2"/>
      <c r="C26" s="2"/>
      <c r="D26" s="2"/>
      <c r="E26" s="2"/>
      <c r="F26" s="2"/>
      <c r="G26" s="2"/>
    </row>
    <row r="27" spans="1:18" ht="42.75" customHeight="1" thickBot="1">
      <c r="A27" s="30" t="s">
        <v>16</v>
      </c>
      <c r="B27" s="30"/>
      <c r="Q27"/>
      <c r="R27"/>
    </row>
    <row r="28" spans="1:18" ht="39" customHeight="1">
      <c r="A28" s="79" t="s">
        <v>1</v>
      </c>
      <c r="B28" s="62" t="s">
        <v>26</v>
      </c>
      <c r="C28" s="62"/>
      <c r="D28" s="52"/>
      <c r="E28" s="52"/>
      <c r="F28" s="52"/>
      <c r="G28" s="52"/>
      <c r="H28" s="52"/>
      <c r="P28" s="17"/>
      <c r="Q28"/>
      <c r="R28"/>
    </row>
    <row r="29" spans="1:18" ht="33" customHeight="1">
      <c r="A29" s="80"/>
      <c r="B29" s="50" t="s">
        <v>3</v>
      </c>
      <c r="C29" s="51" t="s">
        <v>4</v>
      </c>
      <c r="D29" s="50" t="s">
        <v>5</v>
      </c>
      <c r="E29" s="31" t="s">
        <v>6</v>
      </c>
      <c r="F29" s="50" t="s">
        <v>7</v>
      </c>
      <c r="G29" s="49" t="s">
        <v>8</v>
      </c>
      <c r="H29" s="49" t="s">
        <v>9</v>
      </c>
      <c r="P29" s="17"/>
      <c r="Q29"/>
      <c r="R29"/>
    </row>
    <row r="30" spans="1:18" ht="33" customHeight="1">
      <c r="A30" s="32" t="s">
        <v>27</v>
      </c>
      <c r="B30" s="55">
        <v>1988</v>
      </c>
      <c r="C30" s="33">
        <v>76</v>
      </c>
      <c r="D30" s="33">
        <v>224</v>
      </c>
      <c r="E30" s="33">
        <v>16018</v>
      </c>
      <c r="F30" s="33">
        <v>1760</v>
      </c>
      <c r="G30" s="33">
        <v>37</v>
      </c>
      <c r="H30" s="33">
        <f>SUM(B30:G30)</f>
        <v>20103</v>
      </c>
      <c r="P30" s="17"/>
      <c r="Q30"/>
      <c r="R30"/>
    </row>
    <row r="31" spans="1:18" ht="39" customHeight="1">
      <c r="A31" s="32" t="s">
        <v>17</v>
      </c>
      <c r="B31" s="56">
        <v>2475</v>
      </c>
      <c r="C31" s="34">
        <v>95</v>
      </c>
      <c r="D31" s="34">
        <v>280</v>
      </c>
      <c r="E31" s="34">
        <v>20733</v>
      </c>
      <c r="F31" s="34">
        <v>2260</v>
      </c>
      <c r="G31" s="34">
        <v>47</v>
      </c>
      <c r="H31" s="34">
        <f>SUM(B31:G31)</f>
        <v>25890</v>
      </c>
      <c r="P31" s="17"/>
      <c r="Q31"/>
      <c r="R31"/>
    </row>
    <row r="32" spans="1:18" s="47" customFormat="1" ht="22.5">
      <c r="A32" s="32" t="s">
        <v>18</v>
      </c>
      <c r="B32" s="48">
        <f>11370+6918</f>
        <v>18288</v>
      </c>
      <c r="C32" s="35">
        <f>254+188</f>
        <v>442</v>
      </c>
      <c r="D32" s="35">
        <f>1351+585</f>
        <v>1936</v>
      </c>
      <c r="E32" s="35">
        <f>50940+42875</f>
        <v>93815</v>
      </c>
      <c r="F32" s="35">
        <f>8657+4546</f>
        <v>13203</v>
      </c>
      <c r="G32" s="35">
        <f>71+85</f>
        <v>156</v>
      </c>
      <c r="H32" s="35">
        <f>SUM(B32:G32)</f>
        <v>127840</v>
      </c>
      <c r="I32" s="58"/>
      <c r="J32" s="58"/>
      <c r="K32" s="58"/>
      <c r="L32" s="58"/>
      <c r="M32" s="58"/>
      <c r="N32" s="58"/>
      <c r="O32" s="58"/>
      <c r="P32" s="59"/>
      <c r="Q32" s="46"/>
      <c r="R32" s="46"/>
    </row>
    <row r="33" spans="1:22" s="47" customFormat="1" ht="16.5" customHeight="1" thickBot="1">
      <c r="A33" s="29" t="s">
        <v>19</v>
      </c>
      <c r="B33" s="36">
        <v>24451</v>
      </c>
      <c r="C33" s="36">
        <v>642</v>
      </c>
      <c r="D33" s="36">
        <v>2981</v>
      </c>
      <c r="E33" s="36">
        <v>147166</v>
      </c>
      <c r="F33" s="36">
        <v>25875</v>
      </c>
      <c r="G33" s="36">
        <v>307</v>
      </c>
      <c r="H33" s="36">
        <f>SUM(B33:G33)</f>
        <v>201422</v>
      </c>
      <c r="I33" s="58"/>
      <c r="J33" s="58"/>
      <c r="K33" s="58"/>
      <c r="L33" s="58"/>
      <c r="M33" s="58"/>
      <c r="N33" s="58"/>
      <c r="O33" s="58"/>
      <c r="P33" s="59"/>
      <c r="Q33" s="46"/>
      <c r="R33" s="46"/>
      <c r="S33" s="46"/>
      <c r="T33" s="53"/>
      <c r="U33" s="46"/>
      <c r="V33" s="46"/>
    </row>
    <row r="34" spans="1:22" ht="17.25" customHeigh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17"/>
      <c r="Q34"/>
      <c r="R34"/>
      <c r="S34"/>
      <c r="T34" s="54"/>
      <c r="U34"/>
      <c r="V34"/>
    </row>
    <row r="35" spans="17:22" ht="12" customHeight="1">
      <c r="Q35"/>
      <c r="R35"/>
      <c r="S35"/>
      <c r="T35" s="54"/>
      <c r="U35"/>
      <c r="V35"/>
    </row>
    <row r="36" spans="1:7" ht="12" customHeight="1">
      <c r="A36" s="1" t="s">
        <v>20</v>
      </c>
      <c r="B36" s="2"/>
      <c r="C36" s="2"/>
      <c r="D36" s="2"/>
      <c r="E36" s="2"/>
      <c r="F36" s="2"/>
      <c r="G36" s="2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8" spans="1:7" ht="11.25">
      <c r="A68" s="1" t="s">
        <v>28</v>
      </c>
      <c r="B68" s="2"/>
      <c r="C68" s="2"/>
      <c r="D68" s="2"/>
      <c r="E68" s="2"/>
      <c r="F68" s="2"/>
      <c r="G68" s="2"/>
    </row>
    <row r="69" spans="1:2" ht="12" thickBot="1">
      <c r="A69" s="4" t="s">
        <v>16</v>
      </c>
      <c r="B69" s="4"/>
    </row>
    <row r="70" spans="1:16" ht="22.5" customHeight="1">
      <c r="A70" s="76" t="s">
        <v>21</v>
      </c>
      <c r="B70" s="68" t="s">
        <v>2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82"/>
    </row>
    <row r="71" spans="1:16" ht="22.5" customHeight="1">
      <c r="A71" s="77"/>
      <c r="B71" s="75" t="s">
        <v>3</v>
      </c>
      <c r="C71" s="75"/>
      <c r="D71" s="71" t="s">
        <v>4</v>
      </c>
      <c r="E71" s="71"/>
      <c r="F71" s="75" t="s">
        <v>5</v>
      </c>
      <c r="G71" s="75"/>
      <c r="H71" s="71" t="s">
        <v>6</v>
      </c>
      <c r="I71" s="71"/>
      <c r="J71" s="71" t="s">
        <v>7</v>
      </c>
      <c r="K71" s="71"/>
      <c r="L71" s="72" t="s">
        <v>8</v>
      </c>
      <c r="M71" s="72"/>
      <c r="N71" s="61"/>
      <c r="O71" s="81" t="s">
        <v>9</v>
      </c>
      <c r="P71" s="81"/>
    </row>
    <row r="72" spans="1:16" ht="15" customHeight="1">
      <c r="A72" s="78"/>
      <c r="B72" s="6" t="s">
        <v>10</v>
      </c>
      <c r="C72" s="7" t="s">
        <v>11</v>
      </c>
      <c r="D72" s="6" t="s">
        <v>10</v>
      </c>
      <c r="E72" s="7" t="s">
        <v>11</v>
      </c>
      <c r="F72" s="6" t="s">
        <v>10</v>
      </c>
      <c r="G72" s="7" t="s">
        <v>11</v>
      </c>
      <c r="H72" s="6" t="s">
        <v>10</v>
      </c>
      <c r="I72" s="7" t="s">
        <v>11</v>
      </c>
      <c r="J72" s="6" t="s">
        <v>10</v>
      </c>
      <c r="K72" s="7" t="s">
        <v>11</v>
      </c>
      <c r="L72" s="6" t="s">
        <v>10</v>
      </c>
      <c r="M72" s="7" t="s">
        <v>11</v>
      </c>
      <c r="N72" s="7"/>
      <c r="O72" s="6" t="s">
        <v>10</v>
      </c>
      <c r="P72" s="7" t="s">
        <v>11</v>
      </c>
    </row>
    <row r="73" spans="1:18" ht="19.5" customHeight="1">
      <c r="A73" s="37" t="s">
        <v>22</v>
      </c>
      <c r="B73" s="38">
        <v>1021</v>
      </c>
      <c r="C73" s="11">
        <f>B73/$B$75*100</f>
        <v>51.35814889336016</v>
      </c>
      <c r="D73" s="12">
        <v>66</v>
      </c>
      <c r="E73" s="13">
        <f>D73/$D$75*100</f>
        <v>86.8421052631579</v>
      </c>
      <c r="F73" s="39">
        <v>224</v>
      </c>
      <c r="G73" s="13">
        <f>F73/$F$75*100</f>
        <v>100</v>
      </c>
      <c r="H73" s="12">
        <v>3358</v>
      </c>
      <c r="I73" s="13">
        <f>H73/$H$75*100</f>
        <v>20.963915594955676</v>
      </c>
      <c r="J73" s="14">
        <v>546</v>
      </c>
      <c r="K73" s="11">
        <f>J73/$J$75*100</f>
        <v>31.022727272727273</v>
      </c>
      <c r="L73" s="14">
        <v>23</v>
      </c>
      <c r="M73" s="11">
        <f>L73/$L$75*100</f>
        <v>62.16216216216216</v>
      </c>
      <c r="N73" s="11"/>
      <c r="O73" s="14">
        <f>SUM(B73:L73)</f>
        <v>5528.1868970242</v>
      </c>
      <c r="P73" s="40">
        <f>O73/$O$75*100</f>
        <v>26.831951157715867</v>
      </c>
      <c r="Q73" s="17"/>
      <c r="R73" s="17"/>
    </row>
    <row r="74" spans="1:18" ht="19.5" customHeight="1">
      <c r="A74" s="37" t="s">
        <v>23</v>
      </c>
      <c r="B74" s="10">
        <v>967</v>
      </c>
      <c r="C74" s="11">
        <f>B74/$B$75*100</f>
        <v>48.64185110663984</v>
      </c>
      <c r="D74" s="12">
        <v>10</v>
      </c>
      <c r="E74" s="13">
        <f>D74/$D$75*100</f>
        <v>13.157894736842104</v>
      </c>
      <c r="F74" s="39"/>
      <c r="G74" s="13">
        <f>F74/$F$75*100</f>
        <v>0</v>
      </c>
      <c r="H74" s="12">
        <v>12660</v>
      </c>
      <c r="I74" s="13">
        <f>H74/$H$75*100</f>
        <v>79.03608440504432</v>
      </c>
      <c r="J74" s="14">
        <v>1214</v>
      </c>
      <c r="K74" s="11">
        <f>J74/$J$75*100</f>
        <v>68.97727272727273</v>
      </c>
      <c r="L74" s="14">
        <v>14</v>
      </c>
      <c r="M74" s="11">
        <f>L74/$L$75*100</f>
        <v>37.83783783783784</v>
      </c>
      <c r="N74" s="11"/>
      <c r="O74" s="14">
        <f>SUM(B74:L74)</f>
        <v>15074.813102975799</v>
      </c>
      <c r="P74" s="40">
        <f>O74/$O$75*100</f>
        <v>73.16804884228412</v>
      </c>
      <c r="Q74" s="17"/>
      <c r="R74" s="17"/>
    </row>
    <row r="75" spans="1:16" ht="19.5" customHeight="1" thickBot="1">
      <c r="A75" s="23" t="s">
        <v>9</v>
      </c>
      <c r="B75" s="41">
        <f>SUM(B73:B74)</f>
        <v>1988</v>
      </c>
      <c r="C75" s="27">
        <f>B75/$B$75*100</f>
        <v>100</v>
      </c>
      <c r="D75" s="42">
        <f>SUM(D73:D74)</f>
        <v>76</v>
      </c>
      <c r="E75" s="43">
        <f>D75/$D$75*100</f>
        <v>100</v>
      </c>
      <c r="F75" s="44">
        <f>SUM(F73:F74)</f>
        <v>224</v>
      </c>
      <c r="G75" s="43">
        <f>F75/$F$75*100</f>
        <v>100</v>
      </c>
      <c r="H75" s="42">
        <f>SUM(H73:H74)</f>
        <v>16018</v>
      </c>
      <c r="I75" s="43">
        <f>H75/$H$75*100</f>
        <v>100</v>
      </c>
      <c r="J75" s="42">
        <f>SUM(J73:J74)</f>
        <v>1760</v>
      </c>
      <c r="K75" s="27">
        <f>J75/$J$75*100</f>
        <v>100</v>
      </c>
      <c r="L75" s="42">
        <f>SUM(L73:L74)</f>
        <v>37</v>
      </c>
      <c r="M75" s="27">
        <f>L75/$L$75*100</f>
        <v>100</v>
      </c>
      <c r="N75" s="27"/>
      <c r="O75" s="42">
        <f>SUM(O73:O74)</f>
        <v>20603</v>
      </c>
      <c r="P75" s="43">
        <f>O75/$O$75*100</f>
        <v>100</v>
      </c>
    </row>
    <row r="76" spans="1:16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8" ht="19.5" customHeight="1">
      <c r="A77"/>
      <c r="B77"/>
      <c r="C77"/>
      <c r="D77"/>
      <c r="E77"/>
      <c r="F77" s="45"/>
      <c r="G77"/>
      <c r="H77"/>
      <c r="I77"/>
      <c r="J77"/>
      <c r="K77"/>
      <c r="L77"/>
      <c r="M77"/>
      <c r="N77"/>
      <c r="O77"/>
      <c r="P77"/>
      <c r="Q77" s="17"/>
      <c r="R77" s="17"/>
    </row>
    <row r="78" spans="1:18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7"/>
      <c r="R78" s="17"/>
    </row>
    <row r="79" spans="1:16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ht="15" customHeight="1"/>
  </sheetData>
  <mergeCells count="19">
    <mergeCell ref="A70:A72"/>
    <mergeCell ref="A28:A29"/>
    <mergeCell ref="O71:P71"/>
    <mergeCell ref="L71:M71"/>
    <mergeCell ref="B70:P70"/>
    <mergeCell ref="J71:K71"/>
    <mergeCell ref="H71:I71"/>
    <mergeCell ref="B71:C71"/>
    <mergeCell ref="F71:G71"/>
    <mergeCell ref="D71:E71"/>
    <mergeCell ref="B3:P3"/>
    <mergeCell ref="A3:A4"/>
    <mergeCell ref="J4:K4"/>
    <mergeCell ref="L4:M4"/>
    <mergeCell ref="O4:P4"/>
    <mergeCell ref="B4:C4"/>
    <mergeCell ref="D4:E4"/>
    <mergeCell ref="F4:G4"/>
    <mergeCell ref="H4:I4"/>
  </mergeCells>
  <printOptions horizontalCentered="1"/>
  <pageMargins left="0.5905511811023623" right="0.5905511811023623" top="0.3937007874015748" bottom="0.3937007874015748" header="0.11811023622047245" footer="0.11811023622047245"/>
  <pageSetup horizontalDpi="600" verticalDpi="600" orientation="portrait" paperSize="9" scale="70" r:id="rId2"/>
  <rowBreaks count="1" manualBreakCount="1">
    <brk id="24" max="255" man="1"/>
  </rowBreaks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2005-03-21T09:30:39Z</cp:lastPrinted>
  <dcterms:created xsi:type="dcterms:W3CDTF">2005-03-04T14:19:47Z</dcterms:created>
  <dcterms:modified xsi:type="dcterms:W3CDTF">2005-05-19T10:58:12Z</dcterms:modified>
  <cp:category/>
  <cp:version/>
  <cp:contentType/>
  <cp:contentStatus/>
</cp:coreProperties>
</file>