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activeTab="0"/>
  </bookViews>
  <sheets>
    <sheet name="Indice tavole" sheetId="1" r:id="rId1"/>
    <sheet name="Tavola 02_01" sheetId="2" r:id="rId2"/>
    <sheet name="Tavola 02_02" sheetId="3" r:id="rId3"/>
    <sheet name="Tavola 02_03" sheetId="4" r:id="rId4"/>
    <sheet name="Tavola 02_04" sheetId="5" r:id="rId5"/>
    <sheet name="Tavola 02_05" sheetId="6" r:id="rId6"/>
  </sheets>
  <definedNames>
    <definedName name="_xlnm.Print_Area" localSheetId="0">'Indice tavole'!$A$1:$B$57</definedName>
    <definedName name="_xlnm.Print_Area" localSheetId="1">'Tavola 02_01'!$A$1:$I$170</definedName>
    <definedName name="_xlnm.Print_Area" localSheetId="2">'Tavola 02_02'!$A$1:$I$122</definedName>
    <definedName name="_xlnm.Print_Area" localSheetId="3">'Tavola 02_03'!$A$1:$J$128</definedName>
    <definedName name="_xlnm.Print_Area" localSheetId="4">'Tavola 02_04'!$A$1:$I$81</definedName>
    <definedName name="_xlnm.Print_Area" localSheetId="5">'Tavola 02_05'!$A$1:$I$120</definedName>
  </definedNames>
  <calcPr fullCalcOnLoad="1"/>
</workbook>
</file>

<file path=xl/sharedStrings.xml><?xml version="1.0" encoding="utf-8"?>
<sst xmlns="http://schemas.openxmlformats.org/spreadsheetml/2006/main" count="845" uniqueCount="207">
  <si>
    <t>Risorse presenti sul territorio per l´infanzia: servizi integrativi "spazi bambini"</t>
  </si>
  <si>
    <t>Tavola 02.01</t>
  </si>
  <si>
    <t>Servizi integrativi “Spazi bambini” a gestione pubblica diretta, indiretta, in convenzione e privata in Emilia Romagna: numero di servizi, posti, mesi di apertura e ore massime di apertura settimanale - a.s. 2005/2006</t>
  </si>
  <si>
    <t>Tavola 02.02</t>
  </si>
  <si>
    <t>Non sono presenti servizi a gestione comunale in Provincia di Forlì-Cesena</t>
  </si>
  <si>
    <t>Tavola 02.03</t>
  </si>
  <si>
    <t>Tavola 02.04</t>
  </si>
  <si>
    <t>Non sono presenti servizi a gestione privata in convenzione con le Amministrazioni comunali in Provincia di Piacenza</t>
  </si>
  <si>
    <t>Non sono presenti servizi a gestione privata in convenzione con le Amministrazioni comunali in Provincia di Reggio Emilia</t>
  </si>
  <si>
    <t>Tavola 02.05</t>
  </si>
  <si>
    <r>
      <t>2. Servizi e risorse</t>
    </r>
    <r>
      <rPr>
        <sz val="9"/>
        <color indexed="30"/>
        <rFont val="Verdana"/>
        <family val="2"/>
      </rPr>
      <t xml:space="preserve"> per l´infanzia</t>
    </r>
  </si>
  <si>
    <t>Provincia</t>
  </si>
  <si>
    <t>Spazi Bambini</t>
  </si>
  <si>
    <t>N. servizi</t>
  </si>
  <si>
    <t>%
sul totale regionale</t>
  </si>
  <si>
    <t>Media mesi di apertura</t>
  </si>
  <si>
    <t>Media giornate annue di apertura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</si>
  <si>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</si>
  <si>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</si>
  <si>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</si>
  <si>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</si>
  <si>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</si>
  <si>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</si>
  <si>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</si>
  <si>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</si>
  <si>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</si>
  <si>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</si>
  <si>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Software regionale di immissione dati da parte dei Comuni sede di servizi - Regione Emilia-Romagna. Elaborazioni: Servizio Politiche Familiari, Infanzia e Adolescenza</t>
  </si>
  <si>
    <t>Comuni</t>
  </si>
  <si>
    <t>N. posti</t>
  </si>
  <si>
    <t>Media</t>
  </si>
  <si>
    <t>mesi di apertura</t>
  </si>
  <si>
    <t>giornate annue di apertura</t>
  </si>
  <si>
    <t>massimo dei giorni di apertura settimanale</t>
  </si>
  <si>
    <t>ore massime di apertura settimanali</t>
  </si>
  <si>
    <t>Tavola 02.01.01</t>
  </si>
  <si>
    <t>“Spazi bambini” a gestione pubblica e privata in Provincia di Piacenza: n. servizi, posti, mesi di apertura, giornate di apertura, giornate di apertura settimanali e ore massime di apertura settimanale - a.s. 2006/2007</t>
  </si>
  <si>
    <r>
      <t xml:space="preserve">“Spazi bambini” </t>
    </r>
    <r>
      <rPr>
        <b/>
        <u val="single"/>
        <sz val="9"/>
        <rFont val="Verdana"/>
        <family val="2"/>
      </rPr>
      <t>a gestione diretta comunale</t>
    </r>
    <r>
      <rPr>
        <b/>
        <sz val="9"/>
        <rFont val="Verdana"/>
        <family val="2"/>
      </rPr>
      <t xml:space="preserve"> in Emilia Romagna: n. servizi, posti, mesi di apertura, giornate annue di apertura, ore di apertura settimanale e massimo di ore di apertura settimanali - a.s. 2006/2007</t>
    </r>
  </si>
  <si>
    <t>Non sono presenti servizi a gestione privata non convenzionati con le Amministrazioni comunali in Provincia di Ferrara</t>
  </si>
  <si>
    <r>
      <t xml:space="preserve">Spazi Bambini </t>
    </r>
    <r>
      <rPr>
        <b/>
        <u val="single"/>
        <sz val="9"/>
        <rFont val="Verdana"/>
        <family val="2"/>
      </rPr>
      <t>a gestione privata</t>
    </r>
    <r>
      <rPr>
        <b/>
        <sz val="9"/>
        <rFont val="Verdana"/>
        <family val="2"/>
      </rPr>
      <t xml:space="preserve"> in Emilia Romagna - numero di servizi, posti, mesi di apertura, totale ore di apertura settimanali e numero massimo di giorni di apertura per Provincia e per Comune - a.s. 2006/2007</t>
    </r>
  </si>
  <si>
    <t>“Spazi bambini” a gestione pubblica indiretta in Provincia di Piacenza: n. servizi, posti, mesi di apertura, giornate di apertura, giornate di apertura settimanali e ore massime di apertura settimanale - a.s. 2006/2007</t>
  </si>
  <si>
    <t>Tavola 02.03.01</t>
  </si>
  <si>
    <t>Tavola 02.04.01</t>
  </si>
  <si>
    <t>Tavola 02.05.01</t>
  </si>
  <si>
    <t>“Spazi bambini” a gestione privata in Provincia di Piacenza: n. servizi, posti, mesi di apertura, giornate di apertura, giornate di apertura settimanali e ore massime di apertura settimanale - a.s. 2006/2007</t>
  </si>
  <si>
    <t>Carpaneto Piacentino</t>
  </si>
  <si>
    <t>Fiorenzuola d'Arda</t>
  </si>
  <si>
    <t>Fontevivo</t>
  </si>
  <si>
    <t>Montechiarugolo</t>
  </si>
  <si>
    <t>Provincia di Piacenza</t>
  </si>
  <si>
    <t>Provincia di Parma</t>
  </si>
  <si>
    <t>Fidenza</t>
  </si>
  <si>
    <t>Lesignano De' Bagni</t>
  </si>
  <si>
    <t>Soragna</t>
  </si>
  <si>
    <t>Castellarano</t>
  </si>
  <si>
    <t>Fabbrico</t>
  </si>
  <si>
    <t>Gualtieri</t>
  </si>
  <si>
    <t>Guastalla</t>
  </si>
  <si>
    <t>Quattro Castella</t>
  </si>
  <si>
    <t>Scandiano</t>
  </si>
  <si>
    <t>Provincia di Reggio Emilia</t>
  </si>
  <si>
    <t>Casalgrande</t>
  </si>
  <si>
    <t>Reggio Nell'Emilia</t>
  </si>
  <si>
    <t>Rubiera</t>
  </si>
  <si>
    <t>Albinea</t>
  </si>
  <si>
    <t>Non indicate le giornate di apertura</t>
  </si>
  <si>
    <t>Castelnuovo Rangone</t>
  </si>
  <si>
    <t>Finale Emilia</t>
  </si>
  <si>
    <t>San Felice Sul Panaro</t>
  </si>
  <si>
    <t>Provincia di Modena</t>
  </si>
  <si>
    <t>Savignano sul Panaro</t>
  </si>
  <si>
    <t>Sassuolo</t>
  </si>
  <si>
    <t>Imola</t>
  </si>
  <si>
    <t>Malalbergo</t>
  </si>
  <si>
    <t>San Giorgio di Piano</t>
  </si>
  <si>
    <t>Minerbio</t>
  </si>
  <si>
    <t>Provincia di Bologna</t>
  </si>
  <si>
    <t>ore massime di apertura settimanale</t>
  </si>
  <si>
    <t>Bentivoglio</t>
  </si>
  <si>
    <t>Budrio</t>
  </si>
  <si>
    <t>Castel Guelfo Di Bologna</t>
  </si>
  <si>
    <t>Monteveglio</t>
  </si>
  <si>
    <t>Poggio Renatico</t>
  </si>
  <si>
    <t>Provincia di Ferrara</t>
  </si>
  <si>
    <t>Comacchio</t>
  </si>
  <si>
    <t>Argenta</t>
  </si>
  <si>
    <t>Cento</t>
  </si>
  <si>
    <t>Bagnacavallo</t>
  </si>
  <si>
    <t>Casola Valsenio</t>
  </si>
  <si>
    <t>Cervia</t>
  </si>
  <si>
    <t>Fusignano</t>
  </si>
  <si>
    <t>Massa Lombarda</t>
  </si>
  <si>
    <t>Provincia di Ravenna</t>
  </si>
  <si>
    <t>Castel Bolognese</t>
  </si>
  <si>
    <t>Lugo</t>
  </si>
  <si>
    <t>Faenza</t>
  </si>
  <si>
    <t>Forlì</t>
  </si>
  <si>
    <t>Portico E San Benedetto</t>
  </si>
  <si>
    <t>Provincia di Forlì - Cesena</t>
  </si>
  <si>
    <t>Cesenatico</t>
  </si>
  <si>
    <t>Roncofreddo</t>
  </si>
  <si>
    <t>Savignano Sul Rubicone</t>
  </si>
  <si>
    <t>Sogliano Al Rubicone</t>
  </si>
  <si>
    <t>Cattolica</t>
  </si>
  <si>
    <t>Provincia di Rimini</t>
  </si>
  <si>
    <t>Riccione</t>
  </si>
  <si>
    <t>Tavola 02.01.02</t>
  </si>
  <si>
    <t>Tavola 02.01.03</t>
  </si>
  <si>
    <t>Tavola 02.01.04</t>
  </si>
  <si>
    <t>Tavola 02.01.05</t>
  </si>
  <si>
    <t>Tavola 02.01.06</t>
  </si>
  <si>
    <t>Tavola 02.01.07</t>
  </si>
  <si>
    <t>Tavola 02.01.08</t>
  </si>
  <si>
    <t>Tavola 02.01.09</t>
  </si>
  <si>
    <t>Servizi integrativi “Spazi bambini” a gestione pubblica diretta, indiretta, in convenzione e privata in Emilia Romagna: numero di servizi, posti, mesi di apertura e ore massime di apertura settimanale - a.s. 2006/2007</t>
  </si>
  <si>
    <t>Titoli delle tavole contenute in ciascun foglio</t>
  </si>
  <si>
    <t>“Spazi bambini” a gestione pubblica e privata in Provincia di Parma: n. servizi, posti, mesi di apertura, giornate di apertura, giornate di apertura settimanali e ore massime di apertura settimanale - a.s. 2006/2007</t>
  </si>
  <si>
    <t>“Spazi bambini” a gestione pubblica e privata in Provincia di Reggio Emilia: n. servizi, posti, mesi di apertura, giornate di apertura, giornate di apertura settimanali e ore massime di apertura settimanale - a.s. 2006/2007</t>
  </si>
  <si>
    <t>“Spazi bambini” a gestione pubblica e privata in Provincia di Modena: n. servizi, posti, mesi di apertura, giornate di apertura, giornate di apertura settimanali e ore massime di apertura settimanale - a.s. 2006/2007</t>
  </si>
  <si>
    <t>“Spazi bambini” a gestione pubblica e privata in Provincia di Bologna: n. servizi, posti, mesi di apertura, giornate di apertura, giornate di apertura settimanali e ore massime di apertura settimanale - a.s. 2006/2007</t>
  </si>
  <si>
    <t>“Spazi bambini” a gestione pubblica e privata in Provincia di Ferrara: n. servizi, posti, mesi di apertura, giornate di apertura, giornate di apertura settimanali e ore massime di apertura settimanale - a.s. 2006/2007</t>
  </si>
  <si>
    <t>“Spazi bambini” a gestione pubblica e privata in Provincia di Ravenna: n. servizi, posti, mesi di apertura, giornate di apertura, giornate di apertura settimanali e ore massime di apertura settimanale - a.s. 2006/2007</t>
  </si>
  <si>
    <t>“Spazi bambini” a gestione pubblica e privata in Provincia di Forlì-Cesena: n. servizi, posti, mesi di apertura, giornate di apertura, giornate di apertura settimanali e ore massime di apertura settimanale - a.s. 2006/2007</t>
  </si>
  <si>
    <t>“Spazi bambini” a gestione pubblica e privata in Provincia di Rimini: n. servizi, posti, mesi di apertura, giornate di apertura, giornate di apertura settimanali e ore massime di apertura settimanale - a.s. 2006/2007</t>
  </si>
  <si>
    <t>“Spazi bambini” a gestione pubblica in Provincia di Parma: n. servizi, posti, mesi di apertura, giornate di apertura, giornate di apertura settimanali e ore massime di apertura settimanale - a.s. 2006/2007</t>
  </si>
  <si>
    <t>Tavola 02.02.02</t>
  </si>
  <si>
    <t>“Spazi bambini” a gestione indiretta comunale in Emilia Romagna: n. servizi, posti, mesi di apertura, ore massime di apertura e giorni di apertura settimanale - a.s. 2006/2007</t>
  </si>
  <si>
    <t>“Spazi bambini” a gestione indiretta comunale in Provincia di Piacenza: numero di servizi, posti, mesi di apertura, totale ore di apertura settimanali e numero massimo di giorni di apertura - a.s. 2006/2007</t>
  </si>
  <si>
    <t>“Spazi bambini” a gestione indiretta comunale in Provincia di Parma: numero di servizi, posti, mesi di apertura, totale ore di apertura settimanali e numero massimo di giorni di apertura - a.s. 2006/2007</t>
  </si>
  <si>
    <t>“Spazi bambini” a gestione indiretta comunale in Provincia di Reggio Emilia: numero di servizi, posti, mesi di apertura, totale ore di apertura settimanali e numero massimo di giorni di apertura - a.s. 2006/2007</t>
  </si>
  <si>
    <t>“Spazi bambini” a gestione indiretta comunale in Provincia di Modena: numero di servizi, posti, mesi di apertura, totale ore di apertura settimanali e numero massimo di giorni di apertura - a.s. 2006/2007</t>
  </si>
  <si>
    <t>“Spazi bambini” a gestione indiretta comunale in Provincia di Ferrara: numero di servizi, posti, mesi di apertura, totale ore di apertura settimanali e numero massimo di giorni di apertura - a.s. 2006/2007</t>
  </si>
  <si>
    <t>“Spazi bambini” a gestione indiretta comunale in Provincia di Ravenna: numero di servizi, posti, mesi di apertura, totale ore di apertura settimanali e numero massimo di giorni di apertura - a.s. 2006/2007</t>
  </si>
  <si>
    <t>“Spazi bambini” a gestione indiretta comunale in Provincia di Forlì - Cesena: numero di servizi, posti, mesi di apertura, totale ore di apertura settimanali e numero massimo di giorni di apertura - a.s. 2006/2007</t>
  </si>
  <si>
    <t>“Spazi bambini” a gestione privata in convenzione con le Amministrazioni comunali in Emilia Romagna: n. servizi, n. posti, mesi di apertura, ore di apertura settimanale e giorni di apertura - a.s. 2006/2007</t>
  </si>
  <si>
    <t>“Spazi bambini” a gestione privata in convenzione con i Comuni in Provincia di Modena: numero di servizi, posti, mesi di apertura, totale ore di apertura settimanali e numero massimo di giorni di apertura - a.s. 2006/2007</t>
  </si>
  <si>
    <t>“Spazi bambini” a gestione privata in convenzione con i Comuni in Provincia di Ferrara: numero di servizi, posti, mesi di apertura, totale ore di apertura settimanali e numero massimo di giorni di apertura - a.s. 2006/2007</t>
  </si>
  <si>
    <t>“Spazi bambini” a gestione privata in convenzione con i Comuni in Provincia di Ravenna: numero di servizi, posti, mesi di apertura, totale ore di apertura settimanali e numero massimo di giorni di apertura - a.s. 2006/2007</t>
  </si>
  <si>
    <t>“Spazi bambini” a gestione privata in convenzione con i Comuni in Provincia di Forlì-Cesena: numero di servizi, posti, mesi di apertura, totale ore di apertura settimanali e numero massimo di giorni di apertura - a.s. 2006/2007</t>
  </si>
  <si>
    <t>Spazi Bambini a gestione privata in Emilia Romagna - numero di servizi, posti, mesi di apertura, totale ore di apertura settimanali e numero massimo di giorni di apertura per Provincia e per Comune - a.s. 2006/2007</t>
  </si>
  <si>
    <t>“Spazi bambini” a gestione privata in Provincia di Piacenza: numero di servizi, posti, mesi di apertura, totale ore di apertura settimanali e numero massimo di giorni di apertura - a.s. 2006/2007</t>
  </si>
  <si>
    <t>“Spazi bambini” a gestione privata in Provincia di Parma: numero di servizi, posti, mesi di apertura, totale ore di apertura settimanali e numero massimo di giorni di apertura - a.s. 2006/2007</t>
  </si>
  <si>
    <t>“Spazi bambini” a gestione privata in Provincia di Reggio Emilia: numero di servizi, posti, mesi di apertura, totale ore di apertura settimanali e numero massimo di giorni di apertura - a.s. 2006/2007</t>
  </si>
  <si>
    <t>“Spazi bambini” a gestione privata in Provincia di Modena: numero di servizi, posti, mesi di apertura, totale ore di apertura settimanali e numero massimo di giorni di apertura - a.s. 2006/2007</t>
  </si>
  <si>
    <t>“Spazi bambini” a gestione privata in Provincia di Bologna: numero di servizi, posti, mesi di apertura, totale ore di apertura settimanali e numero massimo di giorni di apertura - a.s. 2006/2007</t>
  </si>
  <si>
    <t>“Spazi bambini” a gestione privata in Provincia di Ravenna: numero di servizi, posti, mesi di apertura, totale ore di apertura settimanali e numero massimo di giorni di apertura - a.s. 2006/2007</t>
  </si>
  <si>
    <t>“Spazi bambini” a gestione privata in Provincia di Forlì - Cesena: numero di servizi, posti, mesi di apertura, totale ore di apertura settimanali e numero massimo di giorni di apertura - a.s. 2006/2007</t>
  </si>
  <si>
    <t>“Spazi bambini” a gestione privata in Provincia di Rimini: numero di servizi, posti, mesi di apertura, totale ore di apertura settimanali e numero massimo di giorni di apertura - a.s. 2006/2007</t>
  </si>
  <si>
    <t>“Spazi bambini” a gestione diretta comunale in Emilia Romagna: n. servizi, posti, mesi di apertura, giornate annue di apertura, ore di apertura settimanale e massimo di ore di apertura settimanali - a.s. 2006/2007</t>
  </si>
  <si>
    <t>Non sono presenti servizi a gestione comunale in Provincia di Piacenza</t>
  </si>
  <si>
    <t>Tavola 02.02.03</t>
  </si>
  <si>
    <t>Tavola 02.02.04</t>
  </si>
  <si>
    <t>Tavola 02.02.05</t>
  </si>
  <si>
    <t>Tavola 02.02.06</t>
  </si>
  <si>
    <t>Tavola 02.02.07</t>
  </si>
  <si>
    <t>Tavola 02.02.08</t>
  </si>
  <si>
    <t>Tavola 02.02.09</t>
  </si>
  <si>
    <t>Tavola 02.02.01</t>
  </si>
  <si>
    <r>
      <t xml:space="preserve">Media </t>
    </r>
    <r>
      <rPr>
        <b/>
        <sz val="8"/>
        <rFont val="Verdana"/>
        <family val="2"/>
      </rPr>
      <t>giorni di apertura settim.le</t>
    </r>
  </si>
  <si>
    <r>
      <t xml:space="preserve">Media </t>
    </r>
    <r>
      <rPr>
        <b/>
        <sz val="8"/>
        <rFont val="Verdana"/>
        <family val="2"/>
      </rPr>
      <t>ore max apertura settim.le</t>
    </r>
  </si>
  <si>
    <t>“Spazi bambini” a gestione diretta comunale in Provincia di Parma: numero di servizi, posti, media mesi di apertura, ore di apertura settimanali e numero massimo di giorni di apertura - a.s. 2006/2007</t>
  </si>
  <si>
    <t>“Spazi bambini” a gestione diretta comunale in Provincia di Reggio Emilia: numero di servizi, posti, media mesi di apertura, ore di apertura settimanali e numero massimo di giorni di apertura - a.s. 2006/2007</t>
  </si>
  <si>
    <t>“Spazi bambini” a gestione diretta comunale in Provincia di Modena: numero di servizi, posti, media mesi di apertura, ore di apertura settimanali e numero massimo di giorni di apertura - a.s. 2006/2007</t>
  </si>
  <si>
    <t>“Spazi bambini” a gestione diretta comunale in Provincia di Bologna: numero di servizi, posti, media mesi di apertura, ore di apertura settimanali e numero massimo di giorni di apertura - a.s. 2006/2007</t>
  </si>
  <si>
    <t>“Spazi bambini” a gestione diretta comunale in Provincia di Ferrara: numero di servizi, posti, media mesi di apertura, ore di apertura settimanali e numero massimo di giorni di apertura - a.s. 2006/2007</t>
  </si>
  <si>
    <t>“Spazi bambini” a gestione diretta comunale in Provincia di Ravenna: numero di servizi, posti, media mesi di apertura, ore di apertura settimanali e numero massimo di giorni di apertura - a.s. 2006/2007</t>
  </si>
  <si>
    <t>Non sono presenti servizi a gestione diretta comunale in Provincia di Piacenza, Forlì-Cesena e Rimini</t>
  </si>
  <si>
    <r>
      <t xml:space="preserve">N. posti
</t>
    </r>
    <r>
      <rPr>
        <sz val="8"/>
        <rFont val="Verdana"/>
        <family val="2"/>
      </rPr>
      <t>(capacità strutturale)</t>
    </r>
  </si>
  <si>
    <t>Non sono presenti servizi a gestione comunale in Provincia di Rimini</t>
  </si>
  <si>
    <r>
      <t xml:space="preserve">“Spazi bambini” a </t>
    </r>
    <r>
      <rPr>
        <b/>
        <u val="single"/>
        <sz val="9"/>
        <rFont val="Verdana"/>
        <family val="2"/>
      </rPr>
      <t>gestione indiretta comunale</t>
    </r>
    <r>
      <rPr>
        <b/>
        <sz val="9"/>
        <rFont val="Verdana"/>
        <family val="2"/>
      </rPr>
      <t xml:space="preserve"> in Emilia Romagna: n. servizi, posti, mesi di apertura, ore massime di apertura e giorni di apertura settimanale - a.s. 2006/2007</t>
    </r>
  </si>
  <si>
    <t>Tavola 02.03.02</t>
  </si>
  <si>
    <t>Tavola 02.03.03</t>
  </si>
  <si>
    <t>Tavola 02.03.04</t>
  </si>
  <si>
    <t>Tavola 02.03.05</t>
  </si>
  <si>
    <t>Tavola 02.03.06</t>
  </si>
  <si>
    <t>Tavola 02.03.07</t>
  </si>
  <si>
    <t>Tavola 02.03.08</t>
  </si>
  <si>
    <t>“Spazi bambini” a gestione indiretta comunale in Provincia di Rimini: numero di servizi, posti, mesi di apertura, totale ore di apertura settimanali e numero massimo di giorni di apertura - a.s. 2006/2008</t>
  </si>
  <si>
    <t>Tavola 02.03.09</t>
  </si>
  <si>
    <t>“Spazi bambini” a gestione indiretta comunale in Provincia di Bologna: numero di servizi, posti, mesi di apertura, totale ore di apertura settimanali e numero massimo di giorni di apertura - a.s. 2006/2008</t>
  </si>
  <si>
    <t>Non sono presenti servizi a gestione privata in convenzione in Provincia di Piacenza, Parma, Reggio Emilia, Bologna e Rimini</t>
  </si>
  <si>
    <t>Non sono presenti servizi a gestione privata in convenzione con le Amministrazioni comunali in Provincia di Parma</t>
  </si>
  <si>
    <t>Tavola 02.04.02</t>
  </si>
  <si>
    <t>Tavola 02.04.03</t>
  </si>
  <si>
    <t>Tavola 02.04.04</t>
  </si>
  <si>
    <t>Tavola 02.04.05</t>
  </si>
  <si>
    <t>Non sono presenti servizi a gestione privata in convenzione con le Amministrazioni comunali in Provincia di Bologna</t>
  </si>
  <si>
    <t>Tavola 02.04.06</t>
  </si>
  <si>
    <t>Tavola 02.04.07</t>
  </si>
  <si>
    <t>Tavola 02.04.08</t>
  </si>
  <si>
    <t>Tavola 02.04.09</t>
  </si>
  <si>
    <t>Non sono presenti servizi a gestione privata in convenzione con le Amministrazioni comunali in Provincia di Rimini</t>
  </si>
  <si>
    <t>Tavola 02.05.02</t>
  </si>
  <si>
    <t>Tavola 02.05.03</t>
  </si>
  <si>
    <t>Tavola 02.05.04</t>
  </si>
  <si>
    <t>Tavola 02.05.05</t>
  </si>
  <si>
    <t>Tavola 02.05.06</t>
  </si>
  <si>
    <t>Tavola 02.05.07</t>
  </si>
  <si>
    <t>Tavola 02.05.08</t>
  </si>
  <si>
    <t>Tavola 02.05.09</t>
  </si>
  <si>
    <t>Non sono presenti servizi a gestione privata in convenzione con le Amministrazioni comunali in Provincia di Ferrara</t>
  </si>
  <si>
    <t>Albinea: non indicate le giornate di apertura</t>
  </si>
  <si>
    <r>
      <t xml:space="preserve">N. posti
</t>
    </r>
    <r>
      <rPr>
        <sz val="9"/>
        <rFont val="Verdana"/>
        <family val="2"/>
      </rPr>
      <t>(capacità strutturale)</t>
    </r>
  </si>
  <si>
    <r>
      <t xml:space="preserve">Media </t>
    </r>
    <r>
      <rPr>
        <b/>
        <sz val="8"/>
        <rFont val="Verdana"/>
        <family val="2"/>
      </rPr>
      <t>giorni di apertura settimanale</t>
    </r>
  </si>
  <si>
    <r>
      <t xml:space="preserve">Media </t>
    </r>
    <r>
      <rPr>
        <b/>
        <sz val="8"/>
        <rFont val="Verdana"/>
        <family val="2"/>
      </rPr>
      <t>ore max apertura settimanale</t>
    </r>
  </si>
  <si>
    <t>Spazi bambini</t>
  </si>
  <si>
    <t>spazi bambini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</si>
</sst>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_-;_-@_-"/>
    <numFmt numFmtId="197" formatCode="_(* #,##0_);_(* \(#,##0\);_(* &quot;-&quot;??_);_(@_)"/>
    <numFmt numFmtId="198" formatCode="_(* #,##0.0_);_(* \(#,##0.0\);_(* &quot;-&quot;??_);_(@_)"/>
    <numFmt numFmtId="199" formatCode="_(* #,##0.00_);_(* \(#,##0.00\);_(* &quot;-&quot;??_);_(@_)"/>
    <numFmt numFmtId="200" formatCode="#,##0.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mmmm\ d\,\ yyyy"/>
    <numFmt numFmtId="209" formatCode="_(* #,##0.000_);_(* \(#,##0.000\);_(* &quot;-&quot;??_);_(@_)"/>
    <numFmt numFmtId="210" formatCode="_(* #,##0.0000_);_(* \(#,##0.0000\);_(* &quot;-&quot;??_);_(@_)"/>
    <numFmt numFmtId="211" formatCode="0;[Red]0"/>
    <numFmt numFmtId="212" formatCode="_-* #,##0.0000_-;\-* #,##0.0000_-;_-* &quot;-&quot;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30"/>
      <name val="Verdana"/>
      <family val="2"/>
    </font>
    <font>
      <b/>
      <sz val="9"/>
      <color indexed="3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0"/>
      <color indexed="10"/>
      <name val="Arial"/>
      <family val="0"/>
    </font>
    <font>
      <sz val="8"/>
      <name val="Arial"/>
      <family val="0"/>
    </font>
    <font>
      <i/>
      <sz val="8"/>
      <name val="Verdana"/>
      <family val="2"/>
    </font>
    <font>
      <b/>
      <sz val="8"/>
      <name val="Arial"/>
      <family val="2"/>
    </font>
    <font>
      <b/>
      <u val="single"/>
      <sz val="9"/>
      <name val="Verdana"/>
      <family val="2"/>
    </font>
    <font>
      <sz val="9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9.5"/>
      <name val="Arial"/>
      <family val="2"/>
    </font>
    <font>
      <sz val="6.75"/>
      <name val="Arial"/>
      <family val="2"/>
    </font>
    <font>
      <sz val="9.5"/>
      <name val="Arial"/>
      <family val="0"/>
    </font>
    <font>
      <sz val="5"/>
      <name val="Verdana"/>
      <family val="2"/>
    </font>
    <font>
      <sz val="8.25"/>
      <name val="Arial"/>
      <family val="0"/>
    </font>
    <font>
      <b/>
      <sz val="12"/>
      <name val="Arial"/>
      <family val="0"/>
    </font>
    <font>
      <sz val="7"/>
      <name val="Arial"/>
      <family val="2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71" fontId="9" fillId="0" borderId="1" xfId="1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1" fontId="7" fillId="0" borderId="4" xfId="19" applyNumberFormat="1" applyFont="1" applyFill="1" applyBorder="1" applyAlignment="1">
      <alignment horizontal="right" vertical="center"/>
    </xf>
    <xf numFmtId="180" fontId="7" fillId="0" borderId="5" xfId="19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41" fontId="6" fillId="0" borderId="6" xfId="19" applyNumberFormat="1" applyFont="1" applyFill="1" applyBorder="1" applyAlignment="1">
      <alignment horizontal="right" vertical="center"/>
    </xf>
    <xf numFmtId="180" fontId="6" fillId="0" borderId="7" xfId="1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41" fontId="6" fillId="0" borderId="0" xfId="19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1" fontId="17" fillId="0" borderId="0" xfId="1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0" xfId="0" applyAlignment="1">
      <alignment vertical="center" wrapText="1"/>
    </xf>
    <xf numFmtId="171" fontId="0" fillId="0" borderId="0" xfId="18" applyNumberFormat="1" applyAlignment="1">
      <alignment vertical="center" wrapText="1"/>
    </xf>
    <xf numFmtId="43" fontId="0" fillId="0" borderId="0" xfId="18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171" fontId="12" fillId="0" borderId="8" xfId="18" applyNumberFormat="1" applyFont="1" applyFill="1" applyBorder="1" applyAlignment="1">
      <alignment horizontal="right" vertical="center" wrapText="1"/>
    </xf>
    <xf numFmtId="171" fontId="12" fillId="0" borderId="8" xfId="18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171" fontId="12" fillId="0" borderId="9" xfId="18" applyNumberFormat="1" applyFont="1" applyFill="1" applyBorder="1" applyAlignment="1">
      <alignment horizontal="right" vertical="center" wrapText="1"/>
    </xf>
    <xf numFmtId="171" fontId="12" fillId="0" borderId="9" xfId="18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171" fontId="14" fillId="0" borderId="1" xfId="0" applyNumberFormat="1" applyFont="1" applyFill="1" applyBorder="1" applyAlignment="1">
      <alignment horizontal="right" vertical="center" wrapText="1"/>
    </xf>
    <xf numFmtId="171" fontId="14" fillId="0" borderId="1" xfId="18" applyNumberFormat="1" applyFont="1" applyFill="1" applyBorder="1" applyAlignment="1">
      <alignment horizontal="right" vertical="center" wrapText="1"/>
    </xf>
    <xf numFmtId="0" fontId="12" fillId="0" borderId="0" xfId="20" applyFont="1" applyFill="1" applyAlignment="1">
      <alignment vertical="center"/>
      <protection/>
    </xf>
    <xf numFmtId="0" fontId="10" fillId="0" borderId="1" xfId="0" applyFont="1" applyFill="1" applyBorder="1" applyAlignment="1">
      <alignment horizontal="center" vertical="center" wrapText="1"/>
    </xf>
    <xf numFmtId="171" fontId="10" fillId="0" borderId="1" xfId="1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1" fontId="7" fillId="0" borderId="14" xfId="19" applyNumberFormat="1" applyFont="1" applyFill="1" applyBorder="1" applyAlignment="1">
      <alignment horizontal="right" vertical="center"/>
    </xf>
    <xf numFmtId="41" fontId="7" fillId="0" borderId="15" xfId="19" applyNumberFormat="1" applyFont="1" applyFill="1" applyBorder="1" applyAlignment="1">
      <alignment horizontal="right" vertical="center"/>
    </xf>
    <xf numFmtId="41" fontId="6" fillId="0" borderId="1" xfId="19" applyNumberFormat="1" applyFont="1" applyFill="1" applyBorder="1" applyAlignment="1">
      <alignment horizontal="right" vertical="center"/>
    </xf>
    <xf numFmtId="41" fontId="7" fillId="0" borderId="16" xfId="19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1" fontId="7" fillId="0" borderId="17" xfId="19" applyNumberFormat="1" applyFont="1" applyFill="1" applyBorder="1" applyAlignment="1">
      <alignment horizontal="right" vertical="center"/>
    </xf>
    <xf numFmtId="41" fontId="7" fillId="0" borderId="18" xfId="19" applyNumberFormat="1" applyFont="1" applyFill="1" applyBorder="1" applyAlignment="1">
      <alignment horizontal="right" vertical="center"/>
    </xf>
    <xf numFmtId="41" fontId="7" fillId="0" borderId="19" xfId="19" applyNumberFormat="1" applyFont="1" applyFill="1" applyBorder="1" applyAlignment="1">
      <alignment horizontal="right" vertical="center"/>
    </xf>
    <xf numFmtId="41" fontId="6" fillId="0" borderId="11" xfId="19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43" fontId="0" fillId="0" borderId="0" xfId="18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 wrapText="1"/>
    </xf>
    <xf numFmtId="171" fontId="14" fillId="0" borderId="0" xfId="0" applyNumberFormat="1" applyFont="1" applyFill="1" applyBorder="1" applyAlignment="1">
      <alignment horizontal="right" vertical="center" wrapText="1"/>
    </xf>
    <xf numFmtId="171" fontId="14" fillId="0" borderId="0" xfId="18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71" fontId="0" fillId="0" borderId="0" xfId="18" applyNumberFormat="1" applyFill="1" applyAlignment="1">
      <alignment vertical="center" wrapText="1"/>
    </xf>
    <xf numFmtId="171" fontId="18" fillId="0" borderId="0" xfId="18" applyNumberFormat="1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1" fontId="7" fillId="0" borderId="22" xfId="19" applyNumberFormat="1" applyFont="1" applyFill="1" applyBorder="1" applyAlignment="1">
      <alignment horizontal="right" vertical="center"/>
    </xf>
    <xf numFmtId="180" fontId="7" fillId="0" borderId="23" xfId="19" applyNumberFormat="1" applyFont="1" applyFill="1" applyBorder="1" applyAlignment="1">
      <alignment horizontal="right" vertical="center"/>
    </xf>
    <xf numFmtId="41" fontId="7" fillId="0" borderId="24" xfId="19" applyNumberFormat="1" applyFont="1" applyFill="1" applyBorder="1" applyAlignment="1">
      <alignment horizontal="right" vertical="center"/>
    </xf>
    <xf numFmtId="180" fontId="7" fillId="0" borderId="25" xfId="19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171" fontId="0" fillId="0" borderId="27" xfId="0" applyNumberFormat="1" applyBorder="1" applyAlignment="1">
      <alignment vertical="center"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vertical="center"/>
    </xf>
    <xf numFmtId="171" fontId="18" fillId="0" borderId="1" xfId="18" applyNumberFormat="1" applyFont="1" applyBorder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41" fontId="0" fillId="0" borderId="0" xfId="0" applyNumberFormat="1" applyAlignment="1">
      <alignment/>
    </xf>
    <xf numFmtId="0" fontId="6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41" fontId="10" fillId="0" borderId="4" xfId="19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artel3" xfId="20"/>
    <cellStyle name="Percent" xfId="21"/>
    <cellStyle name="Currency" xfId="22"/>
    <cellStyle name="Valuta (0)_TABELLE ANALISI scinf 2002_2003.xls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Spazi bambini: distribuzione dei servizi in Emilia-Romagna - a.s.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02_01'!$B$19:$B$27</c:f>
              <c:strCache/>
            </c:strRef>
          </c:cat>
          <c:val>
            <c:numRef>
              <c:f>'Tavola 02_01'!$C$19:$C$27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majorGridlines>
          <c:spPr>
            <a:ln w="3175">
              <a:solidFill>
                <a:srgbClr val="FF99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70183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Spazi bambini a gestione diretta comunale - a.s. 2006/2007 </a:t>
            </a:r>
          </a:p>
        </c:rich>
      </c:tx>
      <c:layout>
        <c:manualLayout>
          <c:xMode val="factor"/>
          <c:yMode val="factor"/>
          <c:x val="0.03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8292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'Tavola 02_02'!$D$19</c:f>
              <c:strCache>
                <c:ptCount val="1"/>
                <c:pt idx="0">
                  <c:v>Spazi bambini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Ref>
              <c:f>'Tavola 02_02'!$C$20:$C$28</c:f>
              <c:strCache/>
            </c:strRef>
          </c:cat>
          <c:val>
            <c:numRef>
              <c:f>'Tavola 02_02'!$D$20:$D$28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0173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99CC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Spazi bambini a gestione indiretta comunale - a.s. 2006/2007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'Tavola 02_03'!$E$20</c:f>
              <c:strCache>
                <c:ptCount val="1"/>
                <c:pt idx="0">
                  <c:v>spazi bambini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6600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02_03'!$D$21:$D$29</c:f>
              <c:strCache/>
            </c:strRef>
          </c:cat>
          <c:val>
            <c:numRef>
              <c:f>'Tavola 02_03'!$E$21:$E$29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Spazi bambini a gestione privata in convenzione - a.s.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'Tavola 02_04'!$D$19</c:f>
              <c:strCache>
                <c:ptCount val="1"/>
                <c:pt idx="0">
                  <c:v>Spazi bambini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00FF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cat>
            <c:strRef>
              <c:f>'Tavola 02_04'!$C$20:$C$28</c:f>
              <c:strCache/>
            </c:strRef>
          </c:cat>
          <c:val>
            <c:numRef>
              <c:f>'Tavola 02_04'!$D$20:$D$28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0754401"/>
        <c:axId val="31245290"/>
      </c:barChart>
      <c:catAx>
        <c:axId val="407544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t"/>
        <c:majorGridlines>
          <c:spPr>
            <a:ln w="3175">
              <a:solidFill/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440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Spazi bambini a gestione privata - a.s. 2006/2007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'Tavola 02_05'!$D$19</c:f>
              <c:strCache>
                <c:ptCount val="1"/>
                <c:pt idx="0">
                  <c:v>spazi bambini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'Tavola 02_05'!$C$20:$C$28</c:f>
              <c:strCache/>
            </c:strRef>
          </c:cat>
          <c:val>
            <c:numRef>
              <c:f>'Tavola 02_05'!$D$20:$D$28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12772155"/>
        <c:axId val="47840532"/>
      </c:line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auto val="0"/>
        <c:lblOffset val="100"/>
        <c:noMultiLvlLbl val="0"/>
      </c:catAx>
      <c:valAx>
        <c:axId val="47840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72155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9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4057650"/>
        <a:ext cx="6515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581025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371975"/>
        <a:ext cx="6324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9</xdr:col>
      <xdr:colOff>19050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57150" y="4210050"/>
        <a:ext cx="61150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28575</xdr:rowOff>
    </xdr:from>
    <xdr:to>
      <xdr:col>8</xdr:col>
      <xdr:colOff>590550</xdr:colOff>
      <xdr:row>34</xdr:row>
      <xdr:rowOff>95250</xdr:rowOff>
    </xdr:to>
    <xdr:graphicFrame>
      <xdr:nvGraphicFramePr>
        <xdr:cNvPr id="1" name="Chart 3"/>
        <xdr:cNvGraphicFramePr/>
      </xdr:nvGraphicFramePr>
      <xdr:xfrm>
        <a:off x="19050" y="4533900"/>
        <a:ext cx="60102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9</xdr:col>
      <xdr:colOff>0</xdr:colOff>
      <xdr:row>37</xdr:row>
      <xdr:rowOff>381000</xdr:rowOff>
    </xdr:to>
    <xdr:graphicFrame>
      <xdr:nvGraphicFramePr>
        <xdr:cNvPr id="1" name="Chart 1"/>
        <xdr:cNvGraphicFramePr/>
      </xdr:nvGraphicFramePr>
      <xdr:xfrm>
        <a:off x="0" y="4495800"/>
        <a:ext cx="61436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="75" zoomScaleNormal="75" workbookViewId="0" topLeftCell="A1">
      <selection activeCell="A1" sqref="A1:B57"/>
    </sheetView>
  </sheetViews>
  <sheetFormatPr defaultColWidth="9.140625" defaultRowHeight="12.75"/>
  <cols>
    <col min="1" max="1" width="13.7109375" style="0" customWidth="1"/>
    <col min="2" max="2" width="62.7109375" style="12" customWidth="1"/>
  </cols>
  <sheetData>
    <row r="1" spans="1:2" s="1" customFormat="1" ht="18" customHeight="1">
      <c r="A1" s="100" t="s">
        <v>10</v>
      </c>
      <c r="B1" s="100"/>
    </row>
    <row r="2" spans="1:2" s="1" customFormat="1" ht="48.75" customHeight="1">
      <c r="A2" s="101" t="s">
        <v>0</v>
      </c>
      <c r="B2" s="101"/>
    </row>
    <row r="3" spans="1:2" s="2" customFormat="1" ht="24.75" customHeight="1">
      <c r="A3" s="102" t="s">
        <v>115</v>
      </c>
      <c r="B3" s="103"/>
    </row>
    <row r="5" spans="1:2" s="4" customFormat="1" ht="78" customHeight="1">
      <c r="A5" s="3" t="s">
        <v>1</v>
      </c>
      <c r="B5" s="52" t="s">
        <v>114</v>
      </c>
    </row>
    <row r="6" spans="1:2" s="5" customFormat="1" ht="37.5" customHeight="1">
      <c r="A6" s="5" t="s">
        <v>35</v>
      </c>
      <c r="B6" s="53" t="s">
        <v>36</v>
      </c>
    </row>
    <row r="7" spans="1:2" s="5" customFormat="1" ht="37.5" customHeight="1">
      <c r="A7" s="5" t="s">
        <v>106</v>
      </c>
      <c r="B7" s="53" t="s">
        <v>116</v>
      </c>
    </row>
    <row r="8" spans="1:2" s="5" customFormat="1" ht="37.5" customHeight="1">
      <c r="A8" s="5" t="s">
        <v>107</v>
      </c>
      <c r="B8" s="53" t="s">
        <v>117</v>
      </c>
    </row>
    <row r="9" spans="1:2" s="5" customFormat="1" ht="37.5" customHeight="1">
      <c r="A9" s="5" t="s">
        <v>108</v>
      </c>
      <c r="B9" s="53" t="s">
        <v>118</v>
      </c>
    </row>
    <row r="10" spans="1:2" s="5" customFormat="1" ht="37.5" customHeight="1">
      <c r="A10" s="5" t="s">
        <v>109</v>
      </c>
      <c r="B10" s="53" t="s">
        <v>119</v>
      </c>
    </row>
    <row r="11" spans="1:2" s="5" customFormat="1" ht="37.5" customHeight="1">
      <c r="A11" s="5" t="s">
        <v>110</v>
      </c>
      <c r="B11" s="53" t="s">
        <v>120</v>
      </c>
    </row>
    <row r="12" spans="1:2" s="5" customFormat="1" ht="37.5" customHeight="1">
      <c r="A12" s="5" t="s">
        <v>111</v>
      </c>
      <c r="B12" s="53" t="s">
        <v>121</v>
      </c>
    </row>
    <row r="13" spans="1:2" s="5" customFormat="1" ht="37.5" customHeight="1">
      <c r="A13" s="5" t="s">
        <v>112</v>
      </c>
      <c r="B13" s="53" t="s">
        <v>122</v>
      </c>
    </row>
    <row r="14" spans="1:2" s="5" customFormat="1" ht="37.5" customHeight="1">
      <c r="A14" s="5" t="s">
        <v>113</v>
      </c>
      <c r="B14" s="53" t="s">
        <v>123</v>
      </c>
    </row>
    <row r="16" spans="1:2" s="4" customFormat="1" ht="78" customHeight="1">
      <c r="A16" s="3" t="s">
        <v>3</v>
      </c>
      <c r="B16" s="52" t="s">
        <v>148</v>
      </c>
    </row>
    <row r="17" spans="1:2" s="5" customFormat="1" ht="48.75" customHeight="1">
      <c r="A17" s="5" t="s">
        <v>157</v>
      </c>
      <c r="B17" s="6" t="s">
        <v>149</v>
      </c>
    </row>
    <row r="18" spans="1:2" s="5" customFormat="1" ht="48.75" customHeight="1">
      <c r="A18" s="5" t="s">
        <v>125</v>
      </c>
      <c r="B18" s="53" t="s">
        <v>160</v>
      </c>
    </row>
    <row r="19" spans="1:2" s="5" customFormat="1" ht="48.75" customHeight="1">
      <c r="A19" s="5" t="s">
        <v>150</v>
      </c>
      <c r="B19" s="53" t="s">
        <v>161</v>
      </c>
    </row>
    <row r="20" spans="1:2" s="5" customFormat="1" ht="48.75" customHeight="1">
      <c r="A20" s="5" t="s">
        <v>151</v>
      </c>
      <c r="B20" s="53" t="s">
        <v>162</v>
      </c>
    </row>
    <row r="21" spans="1:2" s="5" customFormat="1" ht="48.75" customHeight="1">
      <c r="A21" s="5" t="s">
        <v>152</v>
      </c>
      <c r="B21" s="53" t="s">
        <v>163</v>
      </c>
    </row>
    <row r="22" spans="1:2" s="5" customFormat="1" ht="48.75" customHeight="1">
      <c r="A22" s="5" t="s">
        <v>153</v>
      </c>
      <c r="B22" s="53" t="s">
        <v>164</v>
      </c>
    </row>
    <row r="23" spans="1:2" s="5" customFormat="1" ht="48.75" customHeight="1">
      <c r="A23" s="5" t="s">
        <v>154</v>
      </c>
      <c r="B23" s="53" t="s">
        <v>165</v>
      </c>
    </row>
    <row r="24" spans="1:2" s="7" customFormat="1" ht="22.5" customHeight="1">
      <c r="A24" s="5" t="s">
        <v>155</v>
      </c>
      <c r="B24" s="6" t="s">
        <v>4</v>
      </c>
    </row>
    <row r="25" spans="1:2" s="5" customFormat="1" ht="48.75" customHeight="1">
      <c r="A25" s="5" t="s">
        <v>156</v>
      </c>
      <c r="B25" s="6" t="s">
        <v>168</v>
      </c>
    </row>
    <row r="27" spans="1:2" s="4" customFormat="1" ht="78" customHeight="1">
      <c r="A27" s="3" t="s">
        <v>5</v>
      </c>
      <c r="B27" s="52" t="s">
        <v>126</v>
      </c>
    </row>
    <row r="28" spans="1:2" s="5" customFormat="1" ht="48.75" customHeight="1">
      <c r="A28" s="5" t="s">
        <v>41</v>
      </c>
      <c r="B28" s="53" t="s">
        <v>127</v>
      </c>
    </row>
    <row r="29" spans="1:2" s="5" customFormat="1" ht="48.75" customHeight="1">
      <c r="A29" s="5" t="s">
        <v>170</v>
      </c>
      <c r="B29" s="53" t="s">
        <v>128</v>
      </c>
    </row>
    <row r="30" spans="1:2" s="5" customFormat="1" ht="48.75" customHeight="1">
      <c r="A30" s="5" t="s">
        <v>171</v>
      </c>
      <c r="B30" s="53" t="s">
        <v>129</v>
      </c>
    </row>
    <row r="31" spans="1:2" s="5" customFormat="1" ht="48.75" customHeight="1">
      <c r="A31" s="5" t="s">
        <v>172</v>
      </c>
      <c r="B31" s="53" t="s">
        <v>130</v>
      </c>
    </row>
    <row r="32" spans="1:2" s="5" customFormat="1" ht="48.75" customHeight="1">
      <c r="A32" s="5" t="s">
        <v>173</v>
      </c>
      <c r="B32" s="53" t="s">
        <v>179</v>
      </c>
    </row>
    <row r="33" spans="1:2" s="5" customFormat="1" ht="48.75" customHeight="1">
      <c r="A33" s="5" t="s">
        <v>174</v>
      </c>
      <c r="B33" s="53" t="s">
        <v>131</v>
      </c>
    </row>
    <row r="34" spans="1:2" s="5" customFormat="1" ht="48.75" customHeight="1">
      <c r="A34" s="5" t="s">
        <v>175</v>
      </c>
      <c r="B34" s="53" t="s">
        <v>132</v>
      </c>
    </row>
    <row r="35" spans="1:2" s="5" customFormat="1" ht="48.75" customHeight="1">
      <c r="A35" s="5" t="s">
        <v>176</v>
      </c>
      <c r="B35" s="53" t="s">
        <v>133</v>
      </c>
    </row>
    <row r="36" spans="1:2" ht="48.75" customHeight="1">
      <c r="A36" s="5" t="s">
        <v>178</v>
      </c>
      <c r="B36" s="53" t="s">
        <v>177</v>
      </c>
    </row>
    <row r="37" spans="1:2" s="4" customFormat="1" ht="78" customHeight="1">
      <c r="A37" s="3" t="s">
        <v>6</v>
      </c>
      <c r="B37" s="52" t="s">
        <v>134</v>
      </c>
    </row>
    <row r="38" spans="1:2" ht="48.75" customHeight="1">
      <c r="A38" s="5" t="s">
        <v>42</v>
      </c>
      <c r="B38" s="53" t="s">
        <v>7</v>
      </c>
    </row>
    <row r="39" spans="1:2" ht="48.75" customHeight="1">
      <c r="A39" s="5" t="s">
        <v>182</v>
      </c>
      <c r="B39" s="53" t="s">
        <v>181</v>
      </c>
    </row>
    <row r="40" spans="1:2" ht="48.75" customHeight="1">
      <c r="A40" s="5" t="s">
        <v>183</v>
      </c>
      <c r="B40" s="53" t="s">
        <v>8</v>
      </c>
    </row>
    <row r="41" spans="1:2" ht="48.75" customHeight="1">
      <c r="A41" s="5" t="s">
        <v>184</v>
      </c>
      <c r="B41" s="53" t="s">
        <v>135</v>
      </c>
    </row>
    <row r="42" spans="1:2" ht="44.25" customHeight="1">
      <c r="A42" s="5" t="s">
        <v>185</v>
      </c>
      <c r="B42" s="53" t="s">
        <v>186</v>
      </c>
    </row>
    <row r="43" spans="1:2" ht="49.5" customHeight="1">
      <c r="A43" s="5" t="s">
        <v>187</v>
      </c>
      <c r="B43" s="53" t="s">
        <v>136</v>
      </c>
    </row>
    <row r="44" spans="1:2" ht="49.5" customHeight="1">
      <c r="A44" s="5" t="s">
        <v>188</v>
      </c>
      <c r="B44" s="53" t="s">
        <v>137</v>
      </c>
    </row>
    <row r="45" spans="1:2" ht="49.5" customHeight="1">
      <c r="A45" s="5" t="s">
        <v>189</v>
      </c>
      <c r="B45" s="53" t="s">
        <v>138</v>
      </c>
    </row>
    <row r="46" spans="1:2" s="5" customFormat="1" ht="48.75" customHeight="1">
      <c r="A46" s="5" t="s">
        <v>190</v>
      </c>
      <c r="B46" s="53" t="s">
        <v>191</v>
      </c>
    </row>
    <row r="48" spans="1:2" s="4" customFormat="1" ht="78" customHeight="1">
      <c r="A48" s="3" t="s">
        <v>9</v>
      </c>
      <c r="B48" s="52" t="s">
        <v>139</v>
      </c>
    </row>
    <row r="49" spans="1:2" s="5" customFormat="1" ht="48.75" customHeight="1">
      <c r="A49" s="5" t="s">
        <v>43</v>
      </c>
      <c r="B49" s="53" t="s">
        <v>140</v>
      </c>
    </row>
    <row r="50" spans="1:2" s="5" customFormat="1" ht="48.75" customHeight="1">
      <c r="A50" s="5" t="s">
        <v>192</v>
      </c>
      <c r="B50" s="53" t="s">
        <v>141</v>
      </c>
    </row>
    <row r="51" spans="1:2" s="5" customFormat="1" ht="48.75" customHeight="1">
      <c r="A51" s="5" t="s">
        <v>193</v>
      </c>
      <c r="B51" s="53" t="s">
        <v>142</v>
      </c>
    </row>
    <row r="52" spans="1:2" s="5" customFormat="1" ht="48.75" customHeight="1">
      <c r="A52" s="5" t="s">
        <v>194</v>
      </c>
      <c r="B52" s="53" t="s">
        <v>143</v>
      </c>
    </row>
    <row r="53" spans="1:2" s="5" customFormat="1" ht="48.75" customHeight="1">
      <c r="A53" s="5" t="s">
        <v>195</v>
      </c>
      <c r="B53" s="53" t="s">
        <v>144</v>
      </c>
    </row>
    <row r="54" spans="1:2" s="5" customFormat="1" ht="48.75" customHeight="1">
      <c r="A54" s="5" t="s">
        <v>196</v>
      </c>
      <c r="B54" s="53" t="s">
        <v>200</v>
      </c>
    </row>
    <row r="55" spans="1:2" s="5" customFormat="1" ht="48.75" customHeight="1">
      <c r="A55" s="5" t="s">
        <v>197</v>
      </c>
      <c r="B55" s="53" t="s">
        <v>145</v>
      </c>
    </row>
    <row r="56" spans="1:2" s="5" customFormat="1" ht="48.75" customHeight="1">
      <c r="A56" s="5" t="s">
        <v>198</v>
      </c>
      <c r="B56" s="53" t="s">
        <v>146</v>
      </c>
    </row>
    <row r="57" spans="1:2" s="5" customFormat="1" ht="48.75" customHeight="1">
      <c r="A57" s="5" t="s">
        <v>199</v>
      </c>
      <c r="B57" s="53" t="s">
        <v>147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28125" style="7" customWidth="1"/>
    <col min="2" max="2" width="9.00390625" style="7" bestFit="1" customWidth="1"/>
    <col min="3" max="3" width="9.28125" style="7" bestFit="1" customWidth="1"/>
    <col min="4" max="4" width="10.140625" style="7" customWidth="1"/>
    <col min="5" max="5" width="9.28125" style="7" bestFit="1" customWidth="1"/>
    <col min="6" max="7" width="9.00390625" style="7" bestFit="1" customWidth="1"/>
    <col min="8" max="9" width="10.8515625" style="7" bestFit="1" customWidth="1"/>
    <col min="10" max="16384" width="8.8515625" style="7" customWidth="1"/>
  </cols>
  <sheetData>
    <row r="1" spans="1:13" ht="51" customHeight="1">
      <c r="A1" s="9" t="s">
        <v>1</v>
      </c>
      <c r="B1" s="110" t="s">
        <v>2</v>
      </c>
      <c r="C1" s="111"/>
      <c r="D1" s="111"/>
      <c r="E1" s="111"/>
      <c r="F1" s="111"/>
      <c r="G1" s="111"/>
      <c r="H1" s="111"/>
      <c r="I1" s="112"/>
      <c r="J1" s="52"/>
      <c r="K1" s="52"/>
      <c r="L1" s="52"/>
      <c r="M1" s="52"/>
    </row>
    <row r="2" spans="1:13" ht="29.25" customHeight="1">
      <c r="A2" s="104" t="s">
        <v>11</v>
      </c>
      <c r="B2" s="114" t="s">
        <v>12</v>
      </c>
      <c r="C2" s="114"/>
      <c r="D2" s="114"/>
      <c r="E2" s="114"/>
      <c r="F2" s="114"/>
      <c r="G2" s="114"/>
      <c r="H2" s="114"/>
      <c r="I2" s="114"/>
      <c r="J2" s="59"/>
      <c r="K2" s="59"/>
      <c r="L2" s="59"/>
      <c r="M2" s="59"/>
    </row>
    <row r="3" spans="1:13" ht="67.5">
      <c r="A3" s="105"/>
      <c r="B3" s="82" t="s">
        <v>13</v>
      </c>
      <c r="C3" s="83" t="s">
        <v>14</v>
      </c>
      <c r="D3" s="82" t="s">
        <v>202</v>
      </c>
      <c r="E3" s="90" t="s">
        <v>14</v>
      </c>
      <c r="F3" s="66" t="s">
        <v>15</v>
      </c>
      <c r="G3" s="66" t="s">
        <v>16</v>
      </c>
      <c r="H3" s="66" t="s">
        <v>203</v>
      </c>
      <c r="I3" s="66" t="s">
        <v>204</v>
      </c>
      <c r="J3" s="88"/>
      <c r="K3" s="88"/>
      <c r="L3" s="88"/>
      <c r="M3" s="88"/>
    </row>
    <row r="4" spans="1:9" ht="12.75">
      <c r="A4" s="10" t="s">
        <v>17</v>
      </c>
      <c r="B4" s="84">
        <f>B56</f>
        <v>3</v>
      </c>
      <c r="C4" s="85">
        <f>B4/$B$13*100</f>
        <v>3.4090909090909087</v>
      </c>
      <c r="D4" s="84">
        <f>C56</f>
        <v>57</v>
      </c>
      <c r="E4" s="85">
        <f>D4/$D$13*100</f>
        <v>3.7698412698412698</v>
      </c>
      <c r="F4" s="91">
        <f>D56</f>
        <v>10.666666666666666</v>
      </c>
      <c r="G4" s="91">
        <f>E56</f>
        <v>208.33333333333334</v>
      </c>
      <c r="H4" s="91">
        <f>F56</f>
        <v>5</v>
      </c>
      <c r="I4" s="91">
        <f>G56</f>
        <v>25.333333333333332</v>
      </c>
    </row>
    <row r="5" spans="1:9" ht="12.75">
      <c r="A5" s="10" t="s">
        <v>18</v>
      </c>
      <c r="B5" s="21">
        <f>B70</f>
        <v>16</v>
      </c>
      <c r="C5" s="22">
        <f aca="true" t="shared" si="0" ref="C5:C13">B5/$B$13*100</f>
        <v>18.181818181818183</v>
      </c>
      <c r="D5" s="21">
        <f>C70</f>
        <v>321</v>
      </c>
      <c r="E5" s="22">
        <f aca="true" t="shared" si="1" ref="E5:E13">D5/$D$13*100</f>
        <v>21.23015873015873</v>
      </c>
      <c r="F5" s="92">
        <f>D70</f>
        <v>10.444444444444445</v>
      </c>
      <c r="G5" s="92">
        <f>E70</f>
        <v>188.33888888888887</v>
      </c>
      <c r="H5" s="92">
        <f>F70</f>
        <v>4.625</v>
      </c>
      <c r="I5" s="92">
        <f>G70</f>
        <v>22.958333333333332</v>
      </c>
    </row>
    <row r="6" spans="1:9" ht="12.75">
      <c r="A6" s="10" t="s">
        <v>19</v>
      </c>
      <c r="B6" s="21">
        <f>B87</f>
        <v>13</v>
      </c>
      <c r="C6" s="22">
        <f t="shared" si="0"/>
        <v>14.772727272727273</v>
      </c>
      <c r="D6" s="21">
        <f>C87</f>
        <v>191</v>
      </c>
      <c r="E6" s="22">
        <f t="shared" si="1"/>
        <v>12.632275132275133</v>
      </c>
      <c r="F6" s="92">
        <f>D87</f>
        <v>10.5</v>
      </c>
      <c r="G6" s="92">
        <f>E87</f>
        <v>195.88888888888889</v>
      </c>
      <c r="H6" s="92">
        <f>F87</f>
        <v>176.3</v>
      </c>
      <c r="I6" s="92">
        <f>G87</f>
        <v>176.3</v>
      </c>
    </row>
    <row r="7" spans="1:9" ht="12.75">
      <c r="A7" s="10" t="s">
        <v>20</v>
      </c>
      <c r="B7" s="21">
        <f>B101</f>
        <v>7</v>
      </c>
      <c r="C7" s="22">
        <f t="shared" si="0"/>
        <v>7.954545454545454</v>
      </c>
      <c r="D7" s="21">
        <f>C101</f>
        <v>108</v>
      </c>
      <c r="E7" s="22">
        <f t="shared" si="1"/>
        <v>7.142857142857142</v>
      </c>
      <c r="F7" s="92">
        <f>D101</f>
        <v>10.5</v>
      </c>
      <c r="G7" s="92">
        <f>E101</f>
        <v>203.83333333333334</v>
      </c>
      <c r="H7" s="92">
        <f>F101</f>
        <v>5</v>
      </c>
      <c r="I7" s="92">
        <f>G101</f>
        <v>25</v>
      </c>
    </row>
    <row r="8" spans="1:9" ht="12.75">
      <c r="A8" s="10" t="s">
        <v>21</v>
      </c>
      <c r="B8" s="21">
        <f>B118</f>
        <v>14</v>
      </c>
      <c r="C8" s="22">
        <f t="shared" si="0"/>
        <v>15.909090909090908</v>
      </c>
      <c r="D8" s="21">
        <f>C118</f>
        <v>237</v>
      </c>
      <c r="E8" s="22">
        <f t="shared" si="1"/>
        <v>15.674603174603174</v>
      </c>
      <c r="F8" s="92">
        <f>D118</f>
        <v>10.51388888888889</v>
      </c>
      <c r="G8" s="92">
        <f>E118</f>
        <v>198.18055555555554</v>
      </c>
      <c r="H8" s="92">
        <f>F118</f>
        <v>4.847222222222222</v>
      </c>
      <c r="I8" s="92">
        <f>G118</f>
        <v>23.90277777777778</v>
      </c>
    </row>
    <row r="9" spans="1:9" ht="12.75">
      <c r="A9" s="10" t="s">
        <v>22</v>
      </c>
      <c r="B9" s="21">
        <f>B130</f>
        <v>6</v>
      </c>
      <c r="C9" s="22">
        <f t="shared" si="0"/>
        <v>6.8181818181818175</v>
      </c>
      <c r="D9" s="21">
        <f>C130</f>
        <v>94</v>
      </c>
      <c r="E9" s="22">
        <f t="shared" si="1"/>
        <v>6.216931216931217</v>
      </c>
      <c r="F9" s="92">
        <f>D130</f>
        <v>11</v>
      </c>
      <c r="G9" s="92">
        <f>E130</f>
        <v>195.2</v>
      </c>
      <c r="H9" s="92">
        <f>F130</f>
        <v>4.6</v>
      </c>
      <c r="I9" s="92">
        <f>G130</f>
        <v>23</v>
      </c>
    </row>
    <row r="10" spans="1:9" ht="12.75">
      <c r="A10" s="10" t="s">
        <v>23</v>
      </c>
      <c r="B10" s="21">
        <f>B146</f>
        <v>16</v>
      </c>
      <c r="C10" s="22">
        <f t="shared" si="0"/>
        <v>18.181818181818183</v>
      </c>
      <c r="D10" s="21">
        <f>C146</f>
        <v>265</v>
      </c>
      <c r="E10" s="22">
        <f t="shared" si="1"/>
        <v>17.526455026455025</v>
      </c>
      <c r="F10" s="92">
        <f>D146</f>
        <v>10.63888888888889</v>
      </c>
      <c r="G10" s="92">
        <f>E146</f>
        <v>207.26851851851853</v>
      </c>
      <c r="H10" s="92">
        <f>F146</f>
        <v>5</v>
      </c>
      <c r="I10" s="92">
        <f>G146</f>
        <v>24.85185185185185</v>
      </c>
    </row>
    <row r="11" spans="1:9" ht="12.75">
      <c r="A11" s="10" t="s">
        <v>24</v>
      </c>
      <c r="B11" s="21">
        <f>B160</f>
        <v>8</v>
      </c>
      <c r="C11" s="22">
        <f t="shared" si="0"/>
        <v>9.090909090909092</v>
      </c>
      <c r="D11" s="21">
        <f>C160</f>
        <v>154</v>
      </c>
      <c r="E11" s="22">
        <f t="shared" si="1"/>
        <v>10.185185185185185</v>
      </c>
      <c r="F11" s="92">
        <f>D160</f>
        <v>10.625</v>
      </c>
      <c r="G11" s="92">
        <f>E160</f>
        <v>204.16666666666666</v>
      </c>
      <c r="H11" s="92">
        <f>F160</f>
        <v>5</v>
      </c>
      <c r="I11" s="92">
        <f>G160</f>
        <v>24.5</v>
      </c>
    </row>
    <row r="12" spans="1:9" ht="12.75">
      <c r="A12" s="10" t="s">
        <v>25</v>
      </c>
      <c r="B12" s="86">
        <f>B170</f>
        <v>5</v>
      </c>
      <c r="C12" s="87">
        <f t="shared" si="0"/>
        <v>5.681818181818182</v>
      </c>
      <c r="D12" s="86">
        <f>C170</f>
        <v>85</v>
      </c>
      <c r="E12" s="87">
        <f t="shared" si="1"/>
        <v>5.621693121693121</v>
      </c>
      <c r="F12" s="93">
        <f>D170</f>
        <v>10.666666666666666</v>
      </c>
      <c r="G12" s="93">
        <f>E170</f>
        <v>225.33333333333334</v>
      </c>
      <c r="H12" s="93">
        <f>F170</f>
        <v>5.833333333333333</v>
      </c>
      <c r="I12" s="93">
        <f>G170</f>
        <v>24.666666666666668</v>
      </c>
    </row>
    <row r="13" spans="1:9" ht="30" customHeight="1" thickBot="1">
      <c r="A13" s="11" t="s">
        <v>26</v>
      </c>
      <c r="B13" s="24">
        <f>SUM(B4:B12)</f>
        <v>88</v>
      </c>
      <c r="C13" s="25">
        <f t="shared" si="0"/>
        <v>100</v>
      </c>
      <c r="D13" s="24">
        <f>SUM(D4:D12)</f>
        <v>1512</v>
      </c>
      <c r="E13" s="25">
        <f t="shared" si="1"/>
        <v>100</v>
      </c>
      <c r="F13" s="94">
        <f>SUM(F4:F12)/9</f>
        <v>10.617283950617285</v>
      </c>
      <c r="G13" s="94">
        <f>SUM(G4:G12)/9</f>
        <v>202.94927983539094</v>
      </c>
      <c r="H13" s="94">
        <f>SUM(H4:H12)/9</f>
        <v>24.022839506172843</v>
      </c>
      <c r="I13" s="94">
        <f>SUM(I4:I12)/9</f>
        <v>41.16810699588478</v>
      </c>
    </row>
    <row r="19" spans="2:3" ht="12.75">
      <c r="B19" s="7" t="s">
        <v>17</v>
      </c>
      <c r="C19" s="7">
        <v>3</v>
      </c>
    </row>
    <row r="20" spans="2:3" ht="12.75">
      <c r="B20" s="7" t="s">
        <v>18</v>
      </c>
      <c r="C20" s="7">
        <v>16</v>
      </c>
    </row>
    <row r="21" spans="2:3" ht="12.75">
      <c r="B21" s="7" t="s">
        <v>19</v>
      </c>
      <c r="C21" s="7">
        <v>13</v>
      </c>
    </row>
    <row r="22" spans="2:3" ht="12.75">
      <c r="B22" s="7" t="s">
        <v>20</v>
      </c>
      <c r="C22" s="7">
        <v>7</v>
      </c>
    </row>
    <row r="23" spans="2:3" ht="12.75">
      <c r="B23" s="7" t="s">
        <v>21</v>
      </c>
      <c r="C23" s="7">
        <v>14</v>
      </c>
    </row>
    <row r="24" spans="2:3" ht="12.75">
      <c r="B24" s="7" t="s">
        <v>22</v>
      </c>
      <c r="C24" s="7">
        <v>6</v>
      </c>
    </row>
    <row r="25" spans="2:3" ht="12.75">
      <c r="B25" s="7" t="s">
        <v>23</v>
      </c>
      <c r="C25" s="7">
        <v>16</v>
      </c>
    </row>
    <row r="26" spans="2:3" ht="12.75">
      <c r="B26" s="7" t="s">
        <v>24</v>
      </c>
      <c r="C26" s="7">
        <v>8</v>
      </c>
    </row>
    <row r="27" spans="2:3" ht="12.75">
      <c r="B27" s="7" t="s">
        <v>25</v>
      </c>
      <c r="C27" s="7">
        <v>5</v>
      </c>
    </row>
    <row r="48" spans="1:9" s="13" customFormat="1" ht="38.25" customHeight="1">
      <c r="A48" s="115" t="s">
        <v>27</v>
      </c>
      <c r="B48" s="116"/>
      <c r="C48" s="116"/>
      <c r="D48" s="116"/>
      <c r="E48" s="116"/>
      <c r="F48" s="116"/>
      <c r="G48" s="116"/>
      <c r="H48" s="116"/>
      <c r="I48" s="116"/>
    </row>
    <row r="49" spans="1:7" s="13" customFormat="1" ht="52.5" customHeight="1">
      <c r="A49" s="15" t="s">
        <v>35</v>
      </c>
      <c r="B49" s="106" t="s">
        <v>36</v>
      </c>
      <c r="C49" s="106"/>
      <c r="D49" s="106"/>
      <c r="E49" s="106"/>
      <c r="F49" s="106"/>
      <c r="G49" s="106"/>
    </row>
    <row r="50" spans="1:7" s="16" customFormat="1" ht="36" customHeight="1">
      <c r="A50" s="113" t="s">
        <v>28</v>
      </c>
      <c r="B50" s="107" t="s">
        <v>12</v>
      </c>
      <c r="C50" s="107"/>
      <c r="D50" s="107"/>
      <c r="E50" s="107"/>
      <c r="F50" s="107"/>
      <c r="G50" s="107"/>
    </row>
    <row r="51" spans="1:7" s="13" customFormat="1" ht="16.5" customHeight="1">
      <c r="A51" s="113"/>
      <c r="B51" s="109" t="s">
        <v>13</v>
      </c>
      <c r="C51" s="109" t="s">
        <v>29</v>
      </c>
      <c r="D51" s="108" t="s">
        <v>30</v>
      </c>
      <c r="E51" s="108"/>
      <c r="F51" s="108"/>
      <c r="G51" s="108"/>
    </row>
    <row r="52" spans="1:7" s="89" customFormat="1" ht="63">
      <c r="A52" s="113"/>
      <c r="B52" s="109"/>
      <c r="C52" s="109"/>
      <c r="D52" s="17" t="s">
        <v>31</v>
      </c>
      <c r="E52" s="17" t="s">
        <v>32</v>
      </c>
      <c r="F52" s="17" t="s">
        <v>33</v>
      </c>
      <c r="G52" s="18" t="s">
        <v>34</v>
      </c>
    </row>
    <row r="53" spans="1:9" s="16" customFormat="1" ht="15" customHeight="1">
      <c r="A53" s="42" t="s">
        <v>45</v>
      </c>
      <c r="B53" s="43">
        <v>1</v>
      </c>
      <c r="C53" s="43">
        <v>12</v>
      </c>
      <c r="D53" s="43">
        <v>10</v>
      </c>
      <c r="E53" s="43">
        <v>180</v>
      </c>
      <c r="F53" s="44">
        <v>5</v>
      </c>
      <c r="G53" s="44">
        <v>23</v>
      </c>
      <c r="I53" s="13"/>
    </row>
    <row r="54" spans="1:9" s="16" customFormat="1" ht="15" customHeight="1">
      <c r="A54" s="42" t="s">
        <v>46</v>
      </c>
      <c r="B54" s="43">
        <v>1</v>
      </c>
      <c r="C54" s="43">
        <v>25</v>
      </c>
      <c r="D54" s="43">
        <v>11</v>
      </c>
      <c r="E54" s="43">
        <v>209</v>
      </c>
      <c r="F54" s="44">
        <v>5</v>
      </c>
      <c r="G54" s="44">
        <v>23</v>
      </c>
      <c r="I54" s="13"/>
    </row>
    <row r="55" spans="1:9" s="16" customFormat="1" ht="15" customHeight="1">
      <c r="A55" s="42" t="s">
        <v>17</v>
      </c>
      <c r="B55" s="43">
        <v>1</v>
      </c>
      <c r="C55" s="43">
        <v>20</v>
      </c>
      <c r="D55" s="43">
        <v>11</v>
      </c>
      <c r="E55" s="43">
        <v>236</v>
      </c>
      <c r="F55" s="44">
        <v>5</v>
      </c>
      <c r="G55" s="44">
        <v>30</v>
      </c>
      <c r="I55" s="13"/>
    </row>
    <row r="56" spans="1:9" s="48" customFormat="1" ht="25.5" customHeight="1">
      <c r="A56" s="38" t="s">
        <v>49</v>
      </c>
      <c r="B56" s="45">
        <f>SUM(B53:B55)</f>
        <v>3</v>
      </c>
      <c r="C56" s="45">
        <f>SUM(C53:C55)</f>
        <v>57</v>
      </c>
      <c r="D56" s="46">
        <f>SUM(D53:D55)/3</f>
        <v>10.666666666666666</v>
      </c>
      <c r="E56" s="46">
        <f>SUM(E53:E55)/3</f>
        <v>208.33333333333334</v>
      </c>
      <c r="F56" s="46">
        <f>SUM(F53:F55)/3</f>
        <v>5</v>
      </c>
      <c r="G56" s="47">
        <f>SUM(G53:G55)/3</f>
        <v>25.333333333333332</v>
      </c>
      <c r="I56" s="13"/>
    </row>
    <row r="57" s="89" customFormat="1" ht="12.75"/>
    <row r="58" s="89" customFormat="1" ht="12.75"/>
    <row r="59" s="89" customFormat="1" ht="12.75"/>
    <row r="60" spans="1:7" s="13" customFormat="1" ht="52.5" customHeight="1">
      <c r="A60" s="15" t="s">
        <v>106</v>
      </c>
      <c r="B60" s="106" t="s">
        <v>116</v>
      </c>
      <c r="C60" s="106"/>
      <c r="D60" s="106"/>
      <c r="E60" s="106"/>
      <c r="F60" s="106"/>
      <c r="G60" s="106"/>
    </row>
    <row r="61" spans="1:7" s="16" customFormat="1" ht="36" customHeight="1">
      <c r="A61" s="113" t="s">
        <v>28</v>
      </c>
      <c r="B61" s="107" t="s">
        <v>12</v>
      </c>
      <c r="C61" s="107"/>
      <c r="D61" s="107"/>
      <c r="E61" s="107"/>
      <c r="F61" s="107"/>
      <c r="G61" s="107"/>
    </row>
    <row r="62" spans="1:7" s="13" customFormat="1" ht="16.5" customHeight="1">
      <c r="A62" s="113"/>
      <c r="B62" s="109" t="s">
        <v>13</v>
      </c>
      <c r="C62" s="109" t="s">
        <v>29</v>
      </c>
      <c r="D62" s="108" t="s">
        <v>30</v>
      </c>
      <c r="E62" s="108"/>
      <c r="F62" s="108"/>
      <c r="G62" s="108"/>
    </row>
    <row r="63" spans="1:7" s="89" customFormat="1" ht="63">
      <c r="A63" s="113"/>
      <c r="B63" s="109"/>
      <c r="C63" s="109"/>
      <c r="D63" s="17" t="s">
        <v>31</v>
      </c>
      <c r="E63" s="17" t="s">
        <v>32</v>
      </c>
      <c r="F63" s="17" t="s">
        <v>33</v>
      </c>
      <c r="G63" s="18" t="s">
        <v>34</v>
      </c>
    </row>
    <row r="64" spans="1:9" s="16" customFormat="1" ht="15" customHeight="1">
      <c r="A64" s="42" t="s">
        <v>51</v>
      </c>
      <c r="B64" s="43">
        <v>1</v>
      </c>
      <c r="C64" s="43">
        <v>28</v>
      </c>
      <c r="D64" s="43">
        <v>11</v>
      </c>
      <c r="E64" s="43">
        <v>217</v>
      </c>
      <c r="F64" s="44">
        <v>5</v>
      </c>
      <c r="G64" s="44">
        <v>25</v>
      </c>
      <c r="I64" s="13"/>
    </row>
    <row r="65" spans="1:9" s="16" customFormat="1" ht="15" customHeight="1">
      <c r="A65" s="42" t="s">
        <v>47</v>
      </c>
      <c r="B65" s="43">
        <v>1</v>
      </c>
      <c r="C65" s="43">
        <v>9</v>
      </c>
      <c r="D65" s="43">
        <v>10</v>
      </c>
      <c r="E65" s="43">
        <v>195</v>
      </c>
      <c r="F65" s="44">
        <v>5</v>
      </c>
      <c r="G65" s="44">
        <v>27</v>
      </c>
      <c r="I65" s="13"/>
    </row>
    <row r="66" spans="1:9" s="16" customFormat="1" ht="15" customHeight="1">
      <c r="A66" s="42" t="s">
        <v>52</v>
      </c>
      <c r="B66" s="43">
        <v>1</v>
      </c>
      <c r="C66" s="43">
        <v>9</v>
      </c>
      <c r="D66" s="43">
        <v>10</v>
      </c>
      <c r="E66" s="43">
        <v>201</v>
      </c>
      <c r="F66" s="44">
        <v>5</v>
      </c>
      <c r="G66" s="44">
        <v>25</v>
      </c>
      <c r="I66" s="13"/>
    </row>
    <row r="67" spans="1:9" s="16" customFormat="1" ht="15" customHeight="1">
      <c r="A67" s="42" t="s">
        <v>48</v>
      </c>
      <c r="B67" s="43">
        <v>3</v>
      </c>
      <c r="C67" s="43">
        <v>32</v>
      </c>
      <c r="D67" s="43">
        <v>10</v>
      </c>
      <c r="E67" s="43">
        <v>185.5</v>
      </c>
      <c r="F67" s="44">
        <v>2.75</v>
      </c>
      <c r="G67" s="44">
        <v>12.75</v>
      </c>
      <c r="I67" s="13"/>
    </row>
    <row r="68" spans="1:9" s="16" customFormat="1" ht="15" customHeight="1">
      <c r="A68" s="42" t="s">
        <v>18</v>
      </c>
      <c r="B68" s="43">
        <v>9</v>
      </c>
      <c r="C68" s="43">
        <v>227</v>
      </c>
      <c r="D68" s="43">
        <v>10.666666666666666</v>
      </c>
      <c r="E68" s="43">
        <v>211.53333333333333</v>
      </c>
      <c r="F68" s="44">
        <v>5</v>
      </c>
      <c r="G68" s="44">
        <v>23</v>
      </c>
      <c r="I68" s="13"/>
    </row>
    <row r="69" spans="1:9" s="16" customFormat="1" ht="15" customHeight="1">
      <c r="A69" s="42" t="s">
        <v>53</v>
      </c>
      <c r="B69" s="43">
        <v>1</v>
      </c>
      <c r="C69" s="43">
        <v>16</v>
      </c>
      <c r="D69" s="43">
        <v>11</v>
      </c>
      <c r="E69" s="43">
        <v>120</v>
      </c>
      <c r="F69" s="44">
        <v>5</v>
      </c>
      <c r="G69" s="44">
        <v>25</v>
      </c>
      <c r="I69" s="13"/>
    </row>
    <row r="70" spans="1:9" s="48" customFormat="1" ht="25.5" customHeight="1">
      <c r="A70" s="38" t="s">
        <v>50</v>
      </c>
      <c r="B70" s="45">
        <f>SUM(B64:B69)</f>
        <v>16</v>
      </c>
      <c r="C70" s="45">
        <f>SUM(C64:C69)</f>
        <v>321</v>
      </c>
      <c r="D70" s="46">
        <f>SUM(D64:D69)/6</f>
        <v>10.444444444444445</v>
      </c>
      <c r="E70" s="46">
        <f>SUM(E64:E69)/6</f>
        <v>188.33888888888887</v>
      </c>
      <c r="F70" s="46">
        <f>SUM(F64:F69)/6</f>
        <v>4.625</v>
      </c>
      <c r="G70" s="47">
        <f>SUM(G64:G69)/6</f>
        <v>22.958333333333332</v>
      </c>
      <c r="I70" s="13"/>
    </row>
    <row r="71" s="89" customFormat="1" ht="12.75"/>
    <row r="72" s="89" customFormat="1" ht="12.75"/>
    <row r="73" spans="1:7" s="13" customFormat="1" ht="52.5" customHeight="1">
      <c r="A73" s="15" t="s">
        <v>107</v>
      </c>
      <c r="B73" s="106" t="s">
        <v>117</v>
      </c>
      <c r="C73" s="106"/>
      <c r="D73" s="106"/>
      <c r="E73" s="106"/>
      <c r="F73" s="106"/>
      <c r="G73" s="106"/>
    </row>
    <row r="74" spans="1:7" s="16" customFormat="1" ht="36" customHeight="1">
      <c r="A74" s="113" t="s">
        <v>28</v>
      </c>
      <c r="B74" s="107" t="s">
        <v>12</v>
      </c>
      <c r="C74" s="107"/>
      <c r="D74" s="107"/>
      <c r="E74" s="107"/>
      <c r="F74" s="107"/>
      <c r="G74" s="107"/>
    </row>
    <row r="75" spans="1:7" s="13" customFormat="1" ht="16.5" customHeight="1">
      <c r="A75" s="113"/>
      <c r="B75" s="109" t="s">
        <v>13</v>
      </c>
      <c r="C75" s="109" t="s">
        <v>29</v>
      </c>
      <c r="D75" s="108" t="s">
        <v>30</v>
      </c>
      <c r="E75" s="108"/>
      <c r="F75" s="108"/>
      <c r="G75" s="108"/>
    </row>
    <row r="76" spans="1:7" s="89" customFormat="1" ht="63">
      <c r="A76" s="113"/>
      <c r="B76" s="109"/>
      <c r="C76" s="109"/>
      <c r="D76" s="17" t="s">
        <v>31</v>
      </c>
      <c r="E76" s="17" t="s">
        <v>32</v>
      </c>
      <c r="F76" s="17" t="s">
        <v>33</v>
      </c>
      <c r="G76" s="18" t="s">
        <v>34</v>
      </c>
    </row>
    <row r="77" spans="1:7" s="89" customFormat="1" ht="12.75">
      <c r="A77" s="42" t="s">
        <v>64</v>
      </c>
      <c r="B77" s="43">
        <v>2</v>
      </c>
      <c r="C77" s="43">
        <v>20</v>
      </c>
      <c r="D77" s="43">
        <v>12</v>
      </c>
      <c r="E77" s="43">
        <v>0</v>
      </c>
      <c r="F77" s="44">
        <v>6</v>
      </c>
      <c r="G77" s="44">
        <v>26</v>
      </c>
    </row>
    <row r="78" spans="1:7" s="89" customFormat="1" ht="12.75">
      <c r="A78" s="42" t="s">
        <v>61</v>
      </c>
      <c r="B78" s="43">
        <v>1</v>
      </c>
      <c r="C78" s="43">
        <v>16</v>
      </c>
      <c r="D78" s="43">
        <v>10</v>
      </c>
      <c r="E78" s="43">
        <v>181</v>
      </c>
      <c r="F78" s="44">
        <v>5</v>
      </c>
      <c r="G78" s="44">
        <v>27</v>
      </c>
    </row>
    <row r="79" spans="1:7" s="89" customFormat="1" ht="12.75">
      <c r="A79" s="42" t="s">
        <v>54</v>
      </c>
      <c r="B79" s="43">
        <v>1</v>
      </c>
      <c r="C79" s="43">
        <v>16</v>
      </c>
      <c r="D79" s="43">
        <v>10</v>
      </c>
      <c r="E79" s="43">
        <v>198</v>
      </c>
      <c r="F79" s="44">
        <v>5</v>
      </c>
      <c r="G79" s="44">
        <v>25</v>
      </c>
    </row>
    <row r="80" spans="1:7" s="89" customFormat="1" ht="12.75">
      <c r="A80" s="42" t="s">
        <v>55</v>
      </c>
      <c r="B80" s="43">
        <v>1</v>
      </c>
      <c r="C80" s="43">
        <v>37</v>
      </c>
      <c r="D80" s="43">
        <v>11</v>
      </c>
      <c r="E80" s="43">
        <v>220</v>
      </c>
      <c r="F80" s="44">
        <v>5</v>
      </c>
      <c r="G80" s="44">
        <v>25</v>
      </c>
    </row>
    <row r="81" spans="1:7" s="89" customFormat="1" ht="12.75">
      <c r="A81" s="42" t="s">
        <v>56</v>
      </c>
      <c r="B81" s="43">
        <v>1</v>
      </c>
      <c r="C81" s="43">
        <v>16</v>
      </c>
      <c r="D81" s="43">
        <v>11</v>
      </c>
      <c r="E81" s="43">
        <v>211</v>
      </c>
      <c r="F81" s="44">
        <v>5</v>
      </c>
      <c r="G81" s="44">
        <v>22</v>
      </c>
    </row>
    <row r="82" spans="1:7" s="89" customFormat="1" ht="12.75">
      <c r="A82" s="42" t="s">
        <v>57</v>
      </c>
      <c r="B82" s="43">
        <v>2</v>
      </c>
      <c r="C82" s="43">
        <v>20</v>
      </c>
      <c r="D82" s="43">
        <v>10</v>
      </c>
      <c r="E82" s="43">
        <v>181</v>
      </c>
      <c r="F82" s="44">
        <v>5</v>
      </c>
      <c r="G82" s="44">
        <v>22</v>
      </c>
    </row>
    <row r="83" spans="1:7" s="89" customFormat="1" ht="12.75">
      <c r="A83" s="39" t="s">
        <v>58</v>
      </c>
      <c r="B83" s="40">
        <v>1</v>
      </c>
      <c r="C83" s="40">
        <v>16</v>
      </c>
      <c r="D83" s="40">
        <v>11</v>
      </c>
      <c r="E83" s="40">
        <v>185</v>
      </c>
      <c r="F83" s="41">
        <v>5</v>
      </c>
      <c r="G83" s="41">
        <v>20</v>
      </c>
    </row>
    <row r="84" spans="1:7" s="89" customFormat="1" ht="12.75">
      <c r="A84" s="39" t="s">
        <v>62</v>
      </c>
      <c r="B84" s="40">
        <v>1</v>
      </c>
      <c r="C84" s="40">
        <v>18</v>
      </c>
      <c r="D84" s="40">
        <v>10</v>
      </c>
      <c r="E84" s="40">
        <v>209</v>
      </c>
      <c r="F84" s="41">
        <v>5</v>
      </c>
      <c r="G84" s="41">
        <v>28</v>
      </c>
    </row>
    <row r="85" spans="1:7" s="89" customFormat="1" ht="12.75">
      <c r="A85" s="39" t="s">
        <v>63</v>
      </c>
      <c r="B85" s="40">
        <v>1</v>
      </c>
      <c r="C85" s="40">
        <v>16</v>
      </c>
      <c r="D85" s="40">
        <v>10</v>
      </c>
      <c r="E85" s="40">
        <v>181</v>
      </c>
      <c r="F85" s="41">
        <v>5</v>
      </c>
      <c r="G85" s="41">
        <v>28</v>
      </c>
    </row>
    <row r="86" spans="1:7" s="89" customFormat="1" ht="12.75">
      <c r="A86" s="42" t="s">
        <v>59</v>
      </c>
      <c r="B86" s="43">
        <v>2</v>
      </c>
      <c r="C86" s="43">
        <v>16</v>
      </c>
      <c r="D86" s="43">
        <v>10</v>
      </c>
      <c r="E86" s="43">
        <v>197</v>
      </c>
      <c r="F86" s="44">
        <v>5</v>
      </c>
      <c r="G86" s="44">
        <v>28</v>
      </c>
    </row>
    <row r="87" spans="1:9" s="48" customFormat="1" ht="30" customHeight="1">
      <c r="A87" s="15" t="s">
        <v>60</v>
      </c>
      <c r="B87" s="45">
        <v>13</v>
      </c>
      <c r="C87" s="45">
        <v>191</v>
      </c>
      <c r="D87" s="46">
        <f>105/10</f>
        <v>10.5</v>
      </c>
      <c r="E87" s="46">
        <f>1763/9</f>
        <v>195.88888888888889</v>
      </c>
      <c r="F87" s="46">
        <f>1763/10</f>
        <v>176.3</v>
      </c>
      <c r="G87" s="47">
        <f>1763/10</f>
        <v>176.3</v>
      </c>
      <c r="I87" s="13"/>
    </row>
    <row r="88" s="89" customFormat="1" ht="12.75"/>
    <row r="89" s="89" customFormat="1" ht="12.75">
      <c r="A89" s="89" t="s">
        <v>201</v>
      </c>
    </row>
    <row r="90" s="89" customFormat="1" ht="12.75"/>
    <row r="91" spans="1:7" s="13" customFormat="1" ht="52.5" customHeight="1">
      <c r="A91" s="15" t="s">
        <v>108</v>
      </c>
      <c r="B91" s="106" t="s">
        <v>118</v>
      </c>
      <c r="C91" s="106"/>
      <c r="D91" s="106"/>
      <c r="E91" s="106"/>
      <c r="F91" s="106"/>
      <c r="G91" s="106"/>
    </row>
    <row r="92" spans="1:7" s="16" customFormat="1" ht="27" customHeight="1">
      <c r="A92" s="113" t="s">
        <v>28</v>
      </c>
      <c r="B92" s="107" t="s">
        <v>12</v>
      </c>
      <c r="C92" s="107"/>
      <c r="D92" s="107"/>
      <c r="E92" s="107"/>
      <c r="F92" s="107"/>
      <c r="G92" s="107"/>
    </row>
    <row r="93" spans="1:7" s="13" customFormat="1" ht="16.5" customHeight="1">
      <c r="A93" s="113"/>
      <c r="B93" s="109" t="s">
        <v>13</v>
      </c>
      <c r="C93" s="109" t="s">
        <v>29</v>
      </c>
      <c r="D93" s="108" t="s">
        <v>30</v>
      </c>
      <c r="E93" s="108"/>
      <c r="F93" s="108"/>
      <c r="G93" s="108"/>
    </row>
    <row r="94" spans="1:7" s="89" customFormat="1" ht="63">
      <c r="A94" s="113"/>
      <c r="B94" s="109"/>
      <c r="C94" s="109"/>
      <c r="D94" s="17" t="s">
        <v>31</v>
      </c>
      <c r="E94" s="17" t="s">
        <v>32</v>
      </c>
      <c r="F94" s="17" t="s">
        <v>33</v>
      </c>
      <c r="G94" s="18" t="s">
        <v>34</v>
      </c>
    </row>
    <row r="95" spans="1:9" s="16" customFormat="1" ht="15" customHeight="1">
      <c r="A95" s="42" t="s">
        <v>66</v>
      </c>
      <c r="B95" s="43">
        <v>1</v>
      </c>
      <c r="C95" s="43">
        <v>9</v>
      </c>
      <c r="D95" s="43">
        <v>10</v>
      </c>
      <c r="E95" s="43">
        <v>190</v>
      </c>
      <c r="F95" s="44">
        <v>5</v>
      </c>
      <c r="G95" s="44">
        <v>25</v>
      </c>
      <c r="I95" s="13"/>
    </row>
    <row r="96" spans="1:9" s="16" customFormat="1" ht="15" customHeight="1">
      <c r="A96" s="42" t="s">
        <v>67</v>
      </c>
      <c r="B96" s="43">
        <v>1</v>
      </c>
      <c r="C96" s="43">
        <v>18</v>
      </c>
      <c r="D96" s="43">
        <v>10</v>
      </c>
      <c r="E96" s="43">
        <v>195</v>
      </c>
      <c r="F96" s="44">
        <v>5</v>
      </c>
      <c r="G96" s="44">
        <v>20</v>
      </c>
      <c r="I96" s="13"/>
    </row>
    <row r="97" spans="1:9" s="16" customFormat="1" ht="15" customHeight="1">
      <c r="A97" s="42" t="s">
        <v>68</v>
      </c>
      <c r="B97" s="43">
        <v>1</v>
      </c>
      <c r="C97" s="43">
        <v>25</v>
      </c>
      <c r="D97" s="43">
        <v>11</v>
      </c>
      <c r="E97" s="43">
        <v>208</v>
      </c>
      <c r="F97" s="44">
        <v>5</v>
      </c>
      <c r="G97" s="44">
        <v>25</v>
      </c>
      <c r="I97" s="13"/>
    </row>
    <row r="98" spans="1:9" s="16" customFormat="1" ht="15" customHeight="1">
      <c r="A98" s="39" t="s">
        <v>20</v>
      </c>
      <c r="B98" s="40">
        <v>1</v>
      </c>
      <c r="C98" s="40">
        <v>20</v>
      </c>
      <c r="D98" s="40">
        <v>11</v>
      </c>
      <c r="E98" s="40">
        <v>215</v>
      </c>
      <c r="F98" s="41">
        <v>5</v>
      </c>
      <c r="G98" s="41">
        <v>30</v>
      </c>
      <c r="I98" s="13"/>
    </row>
    <row r="99" spans="1:9" s="16" customFormat="1" ht="15" customHeight="1">
      <c r="A99" s="42" t="s">
        <v>71</v>
      </c>
      <c r="B99" s="43">
        <v>2</v>
      </c>
      <c r="C99" s="43">
        <v>24</v>
      </c>
      <c r="D99" s="43">
        <v>9</v>
      </c>
      <c r="E99" s="43">
        <v>185</v>
      </c>
      <c r="F99" s="44">
        <v>5</v>
      </c>
      <c r="G99" s="44">
        <v>25</v>
      </c>
      <c r="I99" s="13"/>
    </row>
    <row r="100" spans="1:9" s="16" customFormat="1" ht="15" customHeight="1">
      <c r="A100" s="39" t="s">
        <v>70</v>
      </c>
      <c r="B100" s="40">
        <v>1</v>
      </c>
      <c r="C100" s="40">
        <v>12</v>
      </c>
      <c r="D100" s="40">
        <v>12</v>
      </c>
      <c r="E100" s="40">
        <v>230</v>
      </c>
      <c r="F100" s="41">
        <v>5</v>
      </c>
      <c r="G100" s="41">
        <v>25</v>
      </c>
      <c r="I100" s="13"/>
    </row>
    <row r="101" spans="1:9" s="48" customFormat="1" ht="30" customHeight="1">
      <c r="A101" s="15" t="s">
        <v>69</v>
      </c>
      <c r="B101" s="46">
        <f>SUM(B95:B100)</f>
        <v>7</v>
      </c>
      <c r="C101" s="46">
        <f>SUM(C95:C100)</f>
        <v>108</v>
      </c>
      <c r="D101" s="46">
        <f>SUM(D95:D100)/6</f>
        <v>10.5</v>
      </c>
      <c r="E101" s="46">
        <f>SUM(E95:E100)/6</f>
        <v>203.83333333333334</v>
      </c>
      <c r="F101" s="46">
        <f>SUM(F95:F100)/6</f>
        <v>5</v>
      </c>
      <c r="G101" s="46">
        <f>SUM(G95:G100)/6</f>
        <v>25</v>
      </c>
      <c r="I101" s="13"/>
    </row>
    <row r="102" s="89" customFormat="1" ht="12.75"/>
    <row r="103" s="89" customFormat="1" ht="12.75"/>
    <row r="104" s="89" customFormat="1" ht="12.75"/>
    <row r="105" spans="1:7" s="13" customFormat="1" ht="52.5" customHeight="1">
      <c r="A105" s="15" t="s">
        <v>109</v>
      </c>
      <c r="B105" s="106" t="s">
        <v>119</v>
      </c>
      <c r="C105" s="106"/>
      <c r="D105" s="106"/>
      <c r="E105" s="106"/>
      <c r="F105" s="106"/>
      <c r="G105" s="106"/>
    </row>
    <row r="106" spans="1:7" s="16" customFormat="1" ht="30" customHeight="1">
      <c r="A106" s="113" t="s">
        <v>28</v>
      </c>
      <c r="B106" s="107" t="s">
        <v>12</v>
      </c>
      <c r="C106" s="107"/>
      <c r="D106" s="107"/>
      <c r="E106" s="107"/>
      <c r="F106" s="107"/>
      <c r="G106" s="107"/>
    </row>
    <row r="107" spans="1:7" s="13" customFormat="1" ht="16.5" customHeight="1">
      <c r="A107" s="113"/>
      <c r="B107" s="109" t="s">
        <v>13</v>
      </c>
      <c r="C107" s="109" t="s">
        <v>29</v>
      </c>
      <c r="D107" s="108" t="s">
        <v>30</v>
      </c>
      <c r="E107" s="108"/>
      <c r="F107" s="108"/>
      <c r="G107" s="108"/>
    </row>
    <row r="108" spans="1:7" s="89" customFormat="1" ht="63">
      <c r="A108" s="113"/>
      <c r="B108" s="109"/>
      <c r="C108" s="109"/>
      <c r="D108" s="17" t="s">
        <v>31</v>
      </c>
      <c r="E108" s="17" t="s">
        <v>32</v>
      </c>
      <c r="F108" s="17" t="s">
        <v>33</v>
      </c>
      <c r="G108" s="18" t="s">
        <v>34</v>
      </c>
    </row>
    <row r="109" spans="1:9" s="16" customFormat="1" ht="15" customHeight="1">
      <c r="A109" s="42" t="s">
        <v>78</v>
      </c>
      <c r="B109" s="43">
        <v>1</v>
      </c>
      <c r="C109" s="43">
        <v>16</v>
      </c>
      <c r="D109" s="43">
        <v>11</v>
      </c>
      <c r="E109" s="43">
        <v>213</v>
      </c>
      <c r="F109" s="44">
        <v>5</v>
      </c>
      <c r="G109" s="44">
        <v>26</v>
      </c>
      <c r="I109" s="13"/>
    </row>
    <row r="110" spans="1:9" s="16" customFormat="1" ht="15" customHeight="1">
      <c r="A110" s="42" t="s">
        <v>21</v>
      </c>
      <c r="B110" s="43">
        <v>6</v>
      </c>
      <c r="C110" s="43">
        <v>120</v>
      </c>
      <c r="D110" s="43">
        <v>10.625</v>
      </c>
      <c r="E110" s="43">
        <v>147.625</v>
      </c>
      <c r="F110" s="44">
        <v>3.625</v>
      </c>
      <c r="G110" s="44">
        <v>17.125</v>
      </c>
      <c r="I110" s="13"/>
    </row>
    <row r="111" spans="1:9" s="16" customFormat="1" ht="15" customHeight="1">
      <c r="A111" s="42" t="s">
        <v>79</v>
      </c>
      <c r="B111" s="43">
        <v>1</v>
      </c>
      <c r="C111" s="43">
        <v>18</v>
      </c>
      <c r="D111" s="43">
        <v>10</v>
      </c>
      <c r="E111" s="43">
        <v>195</v>
      </c>
      <c r="F111" s="44">
        <v>5</v>
      </c>
      <c r="G111" s="44">
        <v>23</v>
      </c>
      <c r="I111" s="13"/>
    </row>
    <row r="112" spans="1:9" s="16" customFormat="1" ht="15" customHeight="1">
      <c r="A112" s="42" t="s">
        <v>80</v>
      </c>
      <c r="B112" s="43">
        <v>1</v>
      </c>
      <c r="C112" s="43">
        <v>10</v>
      </c>
      <c r="D112" s="43">
        <v>11</v>
      </c>
      <c r="E112" s="43">
        <v>214</v>
      </c>
      <c r="F112" s="44">
        <v>5</v>
      </c>
      <c r="G112" s="44">
        <v>25</v>
      </c>
      <c r="I112" s="13"/>
    </row>
    <row r="113" spans="1:9" s="16" customFormat="1" ht="15" customHeight="1">
      <c r="A113" s="42" t="s">
        <v>72</v>
      </c>
      <c r="B113" s="43">
        <v>1</v>
      </c>
      <c r="C113" s="43">
        <v>21</v>
      </c>
      <c r="D113" s="43">
        <v>11</v>
      </c>
      <c r="E113" s="43">
        <v>214</v>
      </c>
      <c r="F113" s="44">
        <v>5</v>
      </c>
      <c r="G113" s="44">
        <v>25</v>
      </c>
      <c r="I113" s="13"/>
    </row>
    <row r="114" spans="1:9" s="16" customFormat="1" ht="15" customHeight="1">
      <c r="A114" s="42" t="s">
        <v>73</v>
      </c>
      <c r="B114" s="43">
        <v>1</v>
      </c>
      <c r="C114" s="43">
        <v>8</v>
      </c>
      <c r="D114" s="43">
        <v>10</v>
      </c>
      <c r="E114" s="43">
        <v>195</v>
      </c>
      <c r="F114" s="44">
        <v>5</v>
      </c>
      <c r="G114" s="44">
        <v>25</v>
      </c>
      <c r="I114" s="13"/>
    </row>
    <row r="115" spans="1:9" s="16" customFormat="1" ht="15" customHeight="1">
      <c r="A115" s="42" t="s">
        <v>75</v>
      </c>
      <c r="B115" s="43">
        <v>1</v>
      </c>
      <c r="C115" s="43">
        <v>12</v>
      </c>
      <c r="D115" s="43">
        <v>10</v>
      </c>
      <c r="E115" s="43">
        <v>200</v>
      </c>
      <c r="F115" s="44">
        <v>5</v>
      </c>
      <c r="G115" s="44">
        <v>25</v>
      </c>
      <c r="I115" s="13"/>
    </row>
    <row r="116" spans="1:9" s="16" customFormat="1" ht="15" customHeight="1">
      <c r="A116" s="42" t="s">
        <v>81</v>
      </c>
      <c r="B116" s="43">
        <v>1</v>
      </c>
      <c r="C116" s="43">
        <v>16</v>
      </c>
      <c r="D116" s="43">
        <v>10</v>
      </c>
      <c r="E116" s="43">
        <v>190</v>
      </c>
      <c r="F116" s="44">
        <v>5</v>
      </c>
      <c r="G116" s="44">
        <v>22</v>
      </c>
      <c r="I116" s="13"/>
    </row>
    <row r="117" spans="1:9" s="16" customFormat="1" ht="15" customHeight="1">
      <c r="A117" s="42" t="s">
        <v>74</v>
      </c>
      <c r="B117" s="43">
        <v>1</v>
      </c>
      <c r="C117" s="43">
        <v>16</v>
      </c>
      <c r="D117" s="43">
        <v>11</v>
      </c>
      <c r="E117" s="43">
        <v>215</v>
      </c>
      <c r="F117" s="44">
        <v>5</v>
      </c>
      <c r="G117" s="44">
        <v>27</v>
      </c>
      <c r="I117" s="13"/>
    </row>
    <row r="118" spans="1:9" s="48" customFormat="1" ht="30" customHeight="1">
      <c r="A118" s="15" t="s">
        <v>76</v>
      </c>
      <c r="B118" s="46">
        <f>SUM(B109:B117)</f>
        <v>14</v>
      </c>
      <c r="C118" s="46">
        <f>SUM(C109:C117)</f>
        <v>237</v>
      </c>
      <c r="D118" s="46">
        <f>SUM(D109:D117)/9</f>
        <v>10.51388888888889</v>
      </c>
      <c r="E118" s="46">
        <f>SUM(E109:E117)/9</f>
        <v>198.18055555555554</v>
      </c>
      <c r="F118" s="46">
        <f>SUM(F109:F117)/9</f>
        <v>4.847222222222222</v>
      </c>
      <c r="G118" s="46">
        <f>SUM(G109:G117)/9</f>
        <v>23.90277777777778</v>
      </c>
      <c r="I118" s="13"/>
    </row>
    <row r="119" s="89" customFormat="1" ht="12.75"/>
    <row r="120" s="89" customFormat="1" ht="12.75"/>
    <row r="121" spans="1:7" s="13" customFormat="1" ht="52.5" customHeight="1">
      <c r="A121" s="15" t="s">
        <v>110</v>
      </c>
      <c r="B121" s="106" t="s">
        <v>120</v>
      </c>
      <c r="C121" s="106"/>
      <c r="D121" s="106"/>
      <c r="E121" s="106"/>
      <c r="F121" s="106"/>
      <c r="G121" s="106"/>
    </row>
    <row r="122" spans="1:7" s="16" customFormat="1" ht="36" customHeight="1">
      <c r="A122" s="113" t="s">
        <v>28</v>
      </c>
      <c r="B122" s="107" t="s">
        <v>12</v>
      </c>
      <c r="C122" s="107"/>
      <c r="D122" s="107"/>
      <c r="E122" s="107"/>
      <c r="F122" s="107"/>
      <c r="G122" s="107"/>
    </row>
    <row r="123" spans="1:7" s="13" customFormat="1" ht="16.5" customHeight="1">
      <c r="A123" s="113"/>
      <c r="B123" s="109" t="s">
        <v>13</v>
      </c>
      <c r="C123" s="109" t="s">
        <v>29</v>
      </c>
      <c r="D123" s="108" t="s">
        <v>30</v>
      </c>
      <c r="E123" s="108"/>
      <c r="F123" s="108"/>
      <c r="G123" s="108"/>
    </row>
    <row r="124" spans="1:7" s="89" customFormat="1" ht="63">
      <c r="A124" s="113"/>
      <c r="B124" s="109"/>
      <c r="C124" s="109"/>
      <c r="D124" s="17" t="s">
        <v>31</v>
      </c>
      <c r="E124" s="17" t="s">
        <v>32</v>
      </c>
      <c r="F124" s="17" t="s">
        <v>33</v>
      </c>
      <c r="G124" s="18" t="s">
        <v>34</v>
      </c>
    </row>
    <row r="125" spans="1:9" s="16" customFormat="1" ht="15" customHeight="1">
      <c r="A125" s="42" t="s">
        <v>85</v>
      </c>
      <c r="B125" s="43">
        <v>1</v>
      </c>
      <c r="C125" s="43">
        <v>12</v>
      </c>
      <c r="D125" s="43">
        <v>11</v>
      </c>
      <c r="E125" s="43">
        <v>205</v>
      </c>
      <c r="F125" s="44">
        <v>5</v>
      </c>
      <c r="G125" s="44">
        <v>25</v>
      </c>
      <c r="I125" s="13"/>
    </row>
    <row r="126" spans="1:9" s="16" customFormat="1" ht="15" customHeight="1">
      <c r="A126" s="42" t="s">
        <v>86</v>
      </c>
      <c r="B126" s="43">
        <v>1</v>
      </c>
      <c r="C126" s="43">
        <v>24</v>
      </c>
      <c r="D126" s="43">
        <v>11</v>
      </c>
      <c r="E126" s="43">
        <v>215</v>
      </c>
      <c r="F126" s="44">
        <v>5</v>
      </c>
      <c r="G126" s="44">
        <v>25</v>
      </c>
      <c r="I126" s="13"/>
    </row>
    <row r="127" spans="1:9" s="16" customFormat="1" ht="15" customHeight="1">
      <c r="A127" s="42" t="s">
        <v>84</v>
      </c>
      <c r="B127" s="43">
        <v>1</v>
      </c>
      <c r="C127" s="43">
        <v>16</v>
      </c>
      <c r="D127" s="43">
        <v>12</v>
      </c>
      <c r="E127" s="43">
        <v>235</v>
      </c>
      <c r="F127" s="44">
        <v>5</v>
      </c>
      <c r="G127" s="44">
        <v>25</v>
      </c>
      <c r="I127" s="13"/>
    </row>
    <row r="128" spans="1:9" s="16" customFormat="1" ht="15" customHeight="1">
      <c r="A128" s="42" t="s">
        <v>22</v>
      </c>
      <c r="B128" s="43">
        <v>2</v>
      </c>
      <c r="C128" s="43">
        <v>30</v>
      </c>
      <c r="D128" s="43">
        <v>10</v>
      </c>
      <c r="E128" s="43">
        <v>108</v>
      </c>
      <c r="F128" s="44">
        <v>3</v>
      </c>
      <c r="G128" s="44">
        <v>15</v>
      </c>
      <c r="I128" s="13"/>
    </row>
    <row r="129" spans="1:9" s="16" customFormat="1" ht="15" customHeight="1">
      <c r="A129" s="42" t="s">
        <v>82</v>
      </c>
      <c r="B129" s="43">
        <v>1</v>
      </c>
      <c r="C129" s="43">
        <v>12</v>
      </c>
      <c r="D129" s="43">
        <v>11</v>
      </c>
      <c r="E129" s="43">
        <v>213</v>
      </c>
      <c r="F129" s="44">
        <v>5</v>
      </c>
      <c r="G129" s="44">
        <v>25</v>
      </c>
      <c r="I129" s="13"/>
    </row>
    <row r="130" spans="1:9" s="48" customFormat="1" ht="30" customHeight="1">
      <c r="A130" s="15" t="s">
        <v>83</v>
      </c>
      <c r="B130" s="46">
        <f>SUM(B125:B129)</f>
        <v>6</v>
      </c>
      <c r="C130" s="46">
        <f>SUM(C125:C129)</f>
        <v>94</v>
      </c>
      <c r="D130" s="46">
        <f>SUM(D125:D129)/5</f>
        <v>11</v>
      </c>
      <c r="E130" s="46">
        <f>SUM(E125:E129)/5</f>
        <v>195.2</v>
      </c>
      <c r="F130" s="46">
        <f>SUM(F125:F129)/5</f>
        <v>4.6</v>
      </c>
      <c r="G130" s="46">
        <f>SUM(G125:G129)/5</f>
        <v>23</v>
      </c>
      <c r="I130" s="13"/>
    </row>
    <row r="131" s="89" customFormat="1" ht="12.75"/>
    <row r="132" s="89" customFormat="1" ht="12.75"/>
    <row r="133" spans="1:7" s="13" customFormat="1" ht="52.5" customHeight="1">
      <c r="A133" s="15" t="s">
        <v>111</v>
      </c>
      <c r="B133" s="106" t="s">
        <v>121</v>
      </c>
      <c r="C133" s="106"/>
      <c r="D133" s="106"/>
      <c r="E133" s="106"/>
      <c r="F133" s="106"/>
      <c r="G133" s="106"/>
    </row>
    <row r="134" spans="1:7" s="16" customFormat="1" ht="36" customHeight="1">
      <c r="A134" s="113" t="s">
        <v>28</v>
      </c>
      <c r="B134" s="107" t="s">
        <v>12</v>
      </c>
      <c r="C134" s="107"/>
      <c r="D134" s="107"/>
      <c r="E134" s="107"/>
      <c r="F134" s="107"/>
      <c r="G134" s="107"/>
    </row>
    <row r="135" spans="1:7" s="13" customFormat="1" ht="16.5" customHeight="1">
      <c r="A135" s="113"/>
      <c r="B135" s="109" t="s">
        <v>13</v>
      </c>
      <c r="C135" s="109" t="s">
        <v>29</v>
      </c>
      <c r="D135" s="108" t="s">
        <v>30</v>
      </c>
      <c r="E135" s="108"/>
      <c r="F135" s="108"/>
      <c r="G135" s="108"/>
    </row>
    <row r="136" spans="1:7" s="89" customFormat="1" ht="63">
      <c r="A136" s="113"/>
      <c r="B136" s="109"/>
      <c r="C136" s="109"/>
      <c r="D136" s="17" t="s">
        <v>31</v>
      </c>
      <c r="E136" s="17" t="s">
        <v>32</v>
      </c>
      <c r="F136" s="17" t="s">
        <v>33</v>
      </c>
      <c r="G136" s="18" t="s">
        <v>34</v>
      </c>
    </row>
    <row r="137" spans="1:9" s="16" customFormat="1" ht="15" customHeight="1">
      <c r="A137" s="42" t="s">
        <v>87</v>
      </c>
      <c r="B137" s="43">
        <v>1</v>
      </c>
      <c r="C137" s="43">
        <v>32</v>
      </c>
      <c r="D137" s="43">
        <v>11</v>
      </c>
      <c r="E137" s="43">
        <v>209</v>
      </c>
      <c r="F137" s="44">
        <v>5</v>
      </c>
      <c r="G137" s="44">
        <v>25</v>
      </c>
      <c r="I137" s="13"/>
    </row>
    <row r="138" spans="1:9" s="16" customFormat="1" ht="15" customHeight="1">
      <c r="A138" s="42" t="s">
        <v>88</v>
      </c>
      <c r="B138" s="43">
        <v>1</v>
      </c>
      <c r="C138" s="43">
        <v>5</v>
      </c>
      <c r="D138" s="43">
        <v>11</v>
      </c>
      <c r="E138" s="43">
        <v>217</v>
      </c>
      <c r="F138" s="44">
        <v>5</v>
      </c>
      <c r="G138" s="44">
        <v>20</v>
      </c>
      <c r="I138" s="13"/>
    </row>
    <row r="139" spans="1:9" s="16" customFormat="1" ht="15" customHeight="1">
      <c r="A139" s="42" t="s">
        <v>93</v>
      </c>
      <c r="B139" s="43">
        <v>1</v>
      </c>
      <c r="C139" s="43">
        <v>20</v>
      </c>
      <c r="D139" s="43">
        <v>11</v>
      </c>
      <c r="E139" s="43">
        <v>220</v>
      </c>
      <c r="F139" s="44">
        <v>5</v>
      </c>
      <c r="G139" s="44">
        <v>25</v>
      </c>
      <c r="I139" s="13"/>
    </row>
    <row r="140" spans="1:9" s="16" customFormat="1" ht="15" customHeight="1">
      <c r="A140" s="42" t="s">
        <v>89</v>
      </c>
      <c r="B140" s="43">
        <v>3</v>
      </c>
      <c r="C140" s="43">
        <v>33</v>
      </c>
      <c r="D140" s="43">
        <v>11.25</v>
      </c>
      <c r="E140" s="43">
        <v>212.5</v>
      </c>
      <c r="F140" s="44">
        <v>5</v>
      </c>
      <c r="G140" s="44">
        <v>23.5</v>
      </c>
      <c r="I140" s="13"/>
    </row>
    <row r="141" spans="1:9" s="16" customFormat="1" ht="15" customHeight="1">
      <c r="A141" s="42" t="s">
        <v>95</v>
      </c>
      <c r="B141" s="43">
        <v>5</v>
      </c>
      <c r="C141" s="43">
        <v>78</v>
      </c>
      <c r="D141" s="43">
        <v>11</v>
      </c>
      <c r="E141" s="43">
        <v>209.91666666666669</v>
      </c>
      <c r="F141" s="44">
        <v>5</v>
      </c>
      <c r="G141" s="44">
        <v>25.166666666666664</v>
      </c>
      <c r="I141" s="13"/>
    </row>
    <row r="142" spans="1:9" s="16" customFormat="1" ht="15" customHeight="1">
      <c r="A142" s="42" t="s">
        <v>90</v>
      </c>
      <c r="B142" s="43">
        <v>1</v>
      </c>
      <c r="C142" s="43">
        <v>25</v>
      </c>
      <c r="D142" s="43">
        <v>9</v>
      </c>
      <c r="E142" s="43">
        <v>173</v>
      </c>
      <c r="F142" s="44">
        <v>5</v>
      </c>
      <c r="G142" s="44">
        <v>30</v>
      </c>
      <c r="I142" s="13"/>
    </row>
    <row r="143" spans="1:9" s="16" customFormat="1" ht="15" customHeight="1">
      <c r="A143" s="42" t="s">
        <v>94</v>
      </c>
      <c r="B143" s="43">
        <v>1</v>
      </c>
      <c r="C143" s="43">
        <v>16</v>
      </c>
      <c r="D143" s="43">
        <v>12</v>
      </c>
      <c r="E143" s="43">
        <v>226</v>
      </c>
      <c r="F143" s="44">
        <v>5</v>
      </c>
      <c r="G143" s="44">
        <v>25</v>
      </c>
      <c r="I143" s="13"/>
    </row>
    <row r="144" spans="1:9" s="16" customFormat="1" ht="15" customHeight="1">
      <c r="A144" s="42" t="s">
        <v>91</v>
      </c>
      <c r="B144" s="43">
        <v>1</v>
      </c>
      <c r="C144" s="43">
        <v>16</v>
      </c>
      <c r="D144" s="43">
        <v>10</v>
      </c>
      <c r="E144" s="43">
        <v>200</v>
      </c>
      <c r="F144" s="44">
        <v>5</v>
      </c>
      <c r="G144" s="44">
        <v>25</v>
      </c>
      <c r="I144" s="13"/>
    </row>
    <row r="145" spans="1:9" s="16" customFormat="1" ht="15" customHeight="1">
      <c r="A145" s="42" t="s">
        <v>23</v>
      </c>
      <c r="B145" s="43">
        <v>2</v>
      </c>
      <c r="C145" s="43">
        <v>40</v>
      </c>
      <c r="D145" s="43">
        <v>9.5</v>
      </c>
      <c r="E145" s="43">
        <v>198</v>
      </c>
      <c r="F145" s="44">
        <v>5</v>
      </c>
      <c r="G145" s="44">
        <v>25</v>
      </c>
      <c r="I145" s="13"/>
    </row>
    <row r="146" spans="1:9" s="48" customFormat="1" ht="30" customHeight="1">
      <c r="A146" s="15" t="s">
        <v>92</v>
      </c>
      <c r="B146" s="46">
        <f>SUM(B137:B145)</f>
        <v>16</v>
      </c>
      <c r="C146" s="46">
        <f>SUM(C137:C145)</f>
        <v>265</v>
      </c>
      <c r="D146" s="46">
        <f>SUM(D137:D145)/9</f>
        <v>10.63888888888889</v>
      </c>
      <c r="E146" s="46">
        <f>SUM(E137:E145)/9</f>
        <v>207.26851851851853</v>
      </c>
      <c r="F146" s="46">
        <f>SUM(F137:F145)/9</f>
        <v>5</v>
      </c>
      <c r="G146" s="46">
        <f>SUM(G137:G145)/9</f>
        <v>24.85185185185185</v>
      </c>
      <c r="I146" s="13"/>
    </row>
    <row r="147" s="89" customFormat="1" ht="12.75"/>
    <row r="148" s="89" customFormat="1" ht="12.75"/>
    <row r="149" s="89" customFormat="1" ht="12.75"/>
    <row r="150" spans="1:7" s="13" customFormat="1" ht="52.5" customHeight="1">
      <c r="A150" s="15" t="s">
        <v>112</v>
      </c>
      <c r="B150" s="106" t="s">
        <v>122</v>
      </c>
      <c r="C150" s="106"/>
      <c r="D150" s="106"/>
      <c r="E150" s="106"/>
      <c r="F150" s="106"/>
      <c r="G150" s="106"/>
    </row>
    <row r="151" spans="1:7" s="16" customFormat="1" ht="36" customHeight="1">
      <c r="A151" s="113" t="s">
        <v>28</v>
      </c>
      <c r="B151" s="107" t="s">
        <v>12</v>
      </c>
      <c r="C151" s="107"/>
      <c r="D151" s="107"/>
      <c r="E151" s="107"/>
      <c r="F151" s="107"/>
      <c r="G151" s="107"/>
    </row>
    <row r="152" spans="1:7" s="13" customFormat="1" ht="16.5" customHeight="1">
      <c r="A152" s="113"/>
      <c r="B152" s="109" t="s">
        <v>13</v>
      </c>
      <c r="C152" s="109" t="s">
        <v>29</v>
      </c>
      <c r="D152" s="108" t="s">
        <v>30</v>
      </c>
      <c r="E152" s="108"/>
      <c r="F152" s="108"/>
      <c r="G152" s="108"/>
    </row>
    <row r="153" spans="1:7" s="89" customFormat="1" ht="63">
      <c r="A153" s="113"/>
      <c r="B153" s="109"/>
      <c r="C153" s="109"/>
      <c r="D153" s="17" t="s">
        <v>31</v>
      </c>
      <c r="E153" s="17" t="s">
        <v>32</v>
      </c>
      <c r="F153" s="17" t="s">
        <v>33</v>
      </c>
      <c r="G153" s="18" t="s">
        <v>34</v>
      </c>
    </row>
    <row r="154" spans="1:9" s="16" customFormat="1" ht="15" customHeight="1">
      <c r="A154" s="42" t="s">
        <v>99</v>
      </c>
      <c r="B154" s="43">
        <v>1</v>
      </c>
      <c r="C154" s="43">
        <v>20</v>
      </c>
      <c r="D154" s="43">
        <v>10</v>
      </c>
      <c r="E154" s="43">
        <v>168</v>
      </c>
      <c r="F154" s="44">
        <v>5</v>
      </c>
      <c r="G154" s="44">
        <v>25</v>
      </c>
      <c r="I154" s="13"/>
    </row>
    <row r="155" spans="1:9" s="16" customFormat="1" ht="15" customHeight="1">
      <c r="A155" s="42" t="s">
        <v>96</v>
      </c>
      <c r="B155" s="43">
        <v>3</v>
      </c>
      <c r="C155" s="43">
        <v>86</v>
      </c>
      <c r="D155" s="43">
        <v>9.75</v>
      </c>
      <c r="E155" s="43">
        <v>202</v>
      </c>
      <c r="F155" s="44">
        <v>5</v>
      </c>
      <c r="G155" s="44">
        <v>22</v>
      </c>
      <c r="I155" s="13"/>
    </row>
    <row r="156" spans="1:9" s="16" customFormat="1" ht="15" customHeight="1">
      <c r="A156" s="42" t="s">
        <v>97</v>
      </c>
      <c r="B156" s="43">
        <v>1</v>
      </c>
      <c r="C156" s="43">
        <v>8</v>
      </c>
      <c r="D156" s="43">
        <v>11</v>
      </c>
      <c r="E156" s="43">
        <v>204</v>
      </c>
      <c r="F156" s="44">
        <v>5</v>
      </c>
      <c r="G156" s="44">
        <v>25</v>
      </c>
      <c r="I156" s="13"/>
    </row>
    <row r="157" spans="1:9" s="16" customFormat="1" ht="15" customHeight="1">
      <c r="A157" s="42" t="s">
        <v>100</v>
      </c>
      <c r="B157" s="43">
        <v>1</v>
      </c>
      <c r="C157" s="43">
        <v>16</v>
      </c>
      <c r="D157" s="43">
        <v>10</v>
      </c>
      <c r="E157" s="43">
        <v>185</v>
      </c>
      <c r="F157" s="44">
        <v>5</v>
      </c>
      <c r="G157" s="44">
        <v>25</v>
      </c>
      <c r="I157" s="13"/>
    </row>
    <row r="158" spans="1:9" s="16" customFormat="1" ht="15" customHeight="1">
      <c r="A158" s="42" t="s">
        <v>101</v>
      </c>
      <c r="B158" s="43">
        <v>1</v>
      </c>
      <c r="C158" s="43">
        <v>12</v>
      </c>
      <c r="D158" s="43">
        <v>12</v>
      </c>
      <c r="E158" s="43">
        <v>231</v>
      </c>
      <c r="F158" s="44">
        <v>5</v>
      </c>
      <c r="G158" s="44">
        <v>25</v>
      </c>
      <c r="I158" s="13"/>
    </row>
    <row r="159" spans="1:9" s="16" customFormat="1" ht="15" customHeight="1">
      <c r="A159" s="42" t="s">
        <v>102</v>
      </c>
      <c r="B159" s="43">
        <v>1</v>
      </c>
      <c r="C159" s="43">
        <v>12</v>
      </c>
      <c r="D159" s="43">
        <v>11</v>
      </c>
      <c r="E159" s="43">
        <v>235</v>
      </c>
      <c r="F159" s="44">
        <v>5</v>
      </c>
      <c r="G159" s="44">
        <v>25</v>
      </c>
      <c r="I159" s="13"/>
    </row>
    <row r="160" spans="1:9" s="48" customFormat="1" ht="30" customHeight="1">
      <c r="A160" s="15" t="s">
        <v>98</v>
      </c>
      <c r="B160" s="46">
        <f>SUM(B154:B159)</f>
        <v>8</v>
      </c>
      <c r="C160" s="46">
        <f>SUM(C154:C159)</f>
        <v>154</v>
      </c>
      <c r="D160" s="46">
        <v>10.625</v>
      </c>
      <c r="E160" s="46">
        <v>204.16666666666666</v>
      </c>
      <c r="F160" s="46">
        <v>5</v>
      </c>
      <c r="G160" s="46">
        <v>24.5</v>
      </c>
      <c r="I160" s="13"/>
    </row>
    <row r="161" s="89" customFormat="1" ht="12.75"/>
    <row r="162" s="89" customFormat="1" ht="12.75"/>
    <row r="163" spans="1:7" s="13" customFormat="1" ht="52.5" customHeight="1">
      <c r="A163" s="15" t="s">
        <v>113</v>
      </c>
      <c r="B163" s="106" t="s">
        <v>123</v>
      </c>
      <c r="C163" s="106"/>
      <c r="D163" s="106"/>
      <c r="E163" s="106"/>
      <c r="F163" s="106"/>
      <c r="G163" s="106"/>
    </row>
    <row r="164" spans="1:7" s="16" customFormat="1" ht="36" customHeight="1">
      <c r="A164" s="113" t="s">
        <v>28</v>
      </c>
      <c r="B164" s="107" t="s">
        <v>12</v>
      </c>
      <c r="C164" s="107"/>
      <c r="D164" s="107"/>
      <c r="E164" s="107"/>
      <c r="F164" s="107"/>
      <c r="G164" s="107"/>
    </row>
    <row r="165" spans="1:7" s="13" customFormat="1" ht="16.5" customHeight="1">
      <c r="A165" s="113"/>
      <c r="B165" s="109" t="s">
        <v>13</v>
      </c>
      <c r="C165" s="109" t="s">
        <v>29</v>
      </c>
      <c r="D165" s="108" t="s">
        <v>30</v>
      </c>
      <c r="E165" s="108"/>
      <c r="F165" s="108"/>
      <c r="G165" s="108"/>
    </row>
    <row r="166" spans="1:7" ht="63">
      <c r="A166" s="113"/>
      <c r="B166" s="109"/>
      <c r="C166" s="109"/>
      <c r="D166" s="17" t="s">
        <v>31</v>
      </c>
      <c r="E166" s="17" t="s">
        <v>32</v>
      </c>
      <c r="F166" s="17" t="s">
        <v>33</v>
      </c>
      <c r="G166" s="18" t="s">
        <v>34</v>
      </c>
    </row>
    <row r="167" spans="1:10" s="16" customFormat="1" ht="15" customHeight="1">
      <c r="A167" s="42" t="s">
        <v>103</v>
      </c>
      <c r="B167" s="43">
        <v>2</v>
      </c>
      <c r="C167" s="43">
        <v>52</v>
      </c>
      <c r="D167" s="43">
        <v>11</v>
      </c>
      <c r="E167" s="43">
        <v>212</v>
      </c>
      <c r="F167" s="44">
        <v>6</v>
      </c>
      <c r="G167" s="44">
        <v>25</v>
      </c>
      <c r="I167" s="13"/>
      <c r="J167" s="7"/>
    </row>
    <row r="168" spans="1:10" s="16" customFormat="1" ht="15" customHeight="1">
      <c r="A168" s="42" t="s">
        <v>105</v>
      </c>
      <c r="B168" s="43">
        <v>1</v>
      </c>
      <c r="C168" s="43">
        <v>15</v>
      </c>
      <c r="D168" s="43">
        <v>12</v>
      </c>
      <c r="E168" s="43">
        <v>256</v>
      </c>
      <c r="F168" s="44">
        <v>6</v>
      </c>
      <c r="G168" s="44">
        <v>25</v>
      </c>
      <c r="I168" s="13"/>
      <c r="J168" s="7"/>
    </row>
    <row r="169" spans="1:9" s="16" customFormat="1" ht="15" customHeight="1">
      <c r="A169" s="42" t="s">
        <v>25</v>
      </c>
      <c r="B169" s="43">
        <v>2</v>
      </c>
      <c r="C169" s="43">
        <v>18</v>
      </c>
      <c r="D169" s="43">
        <v>9</v>
      </c>
      <c r="E169" s="43">
        <v>208</v>
      </c>
      <c r="F169" s="44">
        <v>5.5</v>
      </c>
      <c r="G169" s="44">
        <v>24</v>
      </c>
      <c r="I169" s="13"/>
    </row>
    <row r="170" spans="1:9" s="48" customFormat="1" ht="30" customHeight="1">
      <c r="A170" s="15" t="s">
        <v>104</v>
      </c>
      <c r="B170" s="46">
        <f>SUM(B167:B169)</f>
        <v>5</v>
      </c>
      <c r="C170" s="46">
        <f>SUM(C167:C169)</f>
        <v>85</v>
      </c>
      <c r="D170" s="46">
        <v>10.666666666666666</v>
      </c>
      <c r="E170" s="46">
        <v>225.33333333333334</v>
      </c>
      <c r="F170" s="46">
        <v>5.833333333333333</v>
      </c>
      <c r="G170" s="46">
        <v>24.666666666666668</v>
      </c>
      <c r="I170" s="13"/>
    </row>
  </sheetData>
  <mergeCells count="58">
    <mergeCell ref="B163:G163"/>
    <mergeCell ref="A164:A166"/>
    <mergeCell ref="B164:G164"/>
    <mergeCell ref="B165:B166"/>
    <mergeCell ref="C165:C166"/>
    <mergeCell ref="D165:G165"/>
    <mergeCell ref="B105:G105"/>
    <mergeCell ref="B121:G121"/>
    <mergeCell ref="B133:G133"/>
    <mergeCell ref="B150:G150"/>
    <mergeCell ref="A151:A153"/>
    <mergeCell ref="B151:G151"/>
    <mergeCell ref="B152:B153"/>
    <mergeCell ref="C152:C153"/>
    <mergeCell ref="D152:G152"/>
    <mergeCell ref="A134:A136"/>
    <mergeCell ref="B134:G134"/>
    <mergeCell ref="B135:B136"/>
    <mergeCell ref="C135:C136"/>
    <mergeCell ref="D135:G135"/>
    <mergeCell ref="A122:A124"/>
    <mergeCell ref="B122:G122"/>
    <mergeCell ref="B123:B124"/>
    <mergeCell ref="C123:C124"/>
    <mergeCell ref="D123:G123"/>
    <mergeCell ref="A106:A108"/>
    <mergeCell ref="B106:G106"/>
    <mergeCell ref="B107:B108"/>
    <mergeCell ref="C107:C108"/>
    <mergeCell ref="D107:G107"/>
    <mergeCell ref="B91:G91"/>
    <mergeCell ref="A92:A94"/>
    <mergeCell ref="B92:G92"/>
    <mergeCell ref="B93:B94"/>
    <mergeCell ref="C93:C94"/>
    <mergeCell ref="D93:G93"/>
    <mergeCell ref="B73:G73"/>
    <mergeCell ref="A74:A76"/>
    <mergeCell ref="B74:G74"/>
    <mergeCell ref="B75:B76"/>
    <mergeCell ref="C75:C76"/>
    <mergeCell ref="D75:G75"/>
    <mergeCell ref="B1:I1"/>
    <mergeCell ref="B60:G60"/>
    <mergeCell ref="A61:A63"/>
    <mergeCell ref="B61:G61"/>
    <mergeCell ref="B62:B63"/>
    <mergeCell ref="C62:C63"/>
    <mergeCell ref="D62:G62"/>
    <mergeCell ref="B2:I2"/>
    <mergeCell ref="A48:I48"/>
    <mergeCell ref="A50:A52"/>
    <mergeCell ref="A2:A3"/>
    <mergeCell ref="B49:G49"/>
    <mergeCell ref="B50:G50"/>
    <mergeCell ref="D51:G51"/>
    <mergeCell ref="B51:B52"/>
    <mergeCell ref="C51:C52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4" manualBreakCount="4">
    <brk id="72" max="255" man="1"/>
    <brk id="104" max="255" man="1"/>
    <brk id="132" max="255" man="1"/>
    <brk id="1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2"/>
  <sheetViews>
    <sheetView zoomScale="75" zoomScaleNormal="75" workbookViewId="0" topLeftCell="A1">
      <selection activeCell="A122" sqref="A1:I122"/>
    </sheetView>
  </sheetViews>
  <sheetFormatPr defaultColWidth="9.140625" defaultRowHeight="12.75"/>
  <cols>
    <col min="1" max="1" width="16.28125" style="72" customWidth="1"/>
    <col min="2" max="2" width="8.8515625" style="72" customWidth="1"/>
    <col min="3" max="3" width="9.7109375" style="72" customWidth="1"/>
    <col min="4" max="4" width="9.00390625" style="72" customWidth="1"/>
    <col min="5" max="5" width="10.140625" style="72" customWidth="1"/>
    <col min="6" max="6" width="10.57421875" style="72" customWidth="1"/>
    <col min="7" max="7" width="12.7109375" style="72" customWidth="1"/>
    <col min="8" max="16384" width="8.8515625" style="72" customWidth="1"/>
  </cols>
  <sheetData>
    <row r="1" spans="1:13" s="20" customFormat="1" ht="48" customHeight="1">
      <c r="A1" s="9" t="s">
        <v>3</v>
      </c>
      <c r="B1" s="120" t="s">
        <v>37</v>
      </c>
      <c r="C1" s="120"/>
      <c r="D1" s="120"/>
      <c r="E1" s="120"/>
      <c r="F1" s="120"/>
      <c r="G1" s="120"/>
      <c r="H1" s="120"/>
      <c r="I1" s="120"/>
      <c r="J1" s="52"/>
      <c r="K1" s="52"/>
      <c r="L1" s="52"/>
      <c r="M1" s="52"/>
    </row>
    <row r="2" spans="1:13" s="20" customFormat="1" ht="30" customHeight="1" thickBot="1">
      <c r="A2" s="104" t="s">
        <v>11</v>
      </c>
      <c r="B2" s="121" t="s">
        <v>12</v>
      </c>
      <c r="C2" s="121"/>
      <c r="D2" s="121"/>
      <c r="E2" s="121"/>
      <c r="F2" s="121"/>
      <c r="G2" s="121"/>
      <c r="H2" s="121"/>
      <c r="I2" s="121"/>
      <c r="J2" s="59"/>
      <c r="K2" s="59"/>
      <c r="L2" s="59"/>
      <c r="M2" s="59"/>
    </row>
    <row r="3" spans="1:9" s="20" customFormat="1" ht="64.5" customHeight="1">
      <c r="A3" s="105"/>
      <c r="B3" s="60" t="s">
        <v>13</v>
      </c>
      <c r="C3" s="61" t="s">
        <v>14</v>
      </c>
      <c r="D3" s="60" t="s">
        <v>167</v>
      </c>
      <c r="E3" s="61" t="s">
        <v>14</v>
      </c>
      <c r="F3" s="67" t="s">
        <v>15</v>
      </c>
      <c r="G3" s="66" t="s">
        <v>16</v>
      </c>
      <c r="H3" s="66" t="s">
        <v>158</v>
      </c>
      <c r="I3" s="66" t="s">
        <v>159</v>
      </c>
    </row>
    <row r="4" spans="1:9" s="23" customFormat="1" ht="15" customHeight="1">
      <c r="A4" s="10" t="s">
        <v>17</v>
      </c>
      <c r="B4" s="21">
        <v>0</v>
      </c>
      <c r="C4" s="22">
        <v>0</v>
      </c>
      <c r="D4" s="21">
        <v>0</v>
      </c>
      <c r="E4" s="22">
        <v>0</v>
      </c>
      <c r="F4" s="68">
        <v>0</v>
      </c>
      <c r="G4" s="65">
        <v>0</v>
      </c>
      <c r="H4" s="65">
        <v>0</v>
      </c>
      <c r="I4" s="65">
        <v>0</v>
      </c>
    </row>
    <row r="5" spans="1:9" s="23" customFormat="1" ht="15" customHeight="1">
      <c r="A5" s="10" t="s">
        <v>18</v>
      </c>
      <c r="B5" s="21">
        <f>B57</f>
        <v>5</v>
      </c>
      <c r="C5" s="22">
        <f aca="true" t="shared" si="0" ref="C5:C10">B5/$B$13*100</f>
        <v>16.666666666666664</v>
      </c>
      <c r="D5" s="21">
        <f>C57</f>
        <v>57</v>
      </c>
      <c r="E5" s="22">
        <f>D5/$D$13*100</f>
        <v>12.555066079295155</v>
      </c>
      <c r="F5" s="69">
        <f>D57</f>
        <v>10</v>
      </c>
      <c r="G5" s="62">
        <f>E57</f>
        <v>194.66666666666666</v>
      </c>
      <c r="H5" s="62">
        <f>F57</f>
        <v>4.333333333333333</v>
      </c>
      <c r="I5" s="62">
        <f>G57</f>
        <v>21</v>
      </c>
    </row>
    <row r="6" spans="1:9" s="23" customFormat="1" ht="15" customHeight="1">
      <c r="A6" s="10" t="s">
        <v>19</v>
      </c>
      <c r="B6" s="21">
        <f>B71</f>
        <v>8</v>
      </c>
      <c r="C6" s="22">
        <f t="shared" si="0"/>
        <v>26.666666666666668</v>
      </c>
      <c r="D6" s="21">
        <f>C71</f>
        <v>121</v>
      </c>
      <c r="E6" s="22">
        <f aca="true" t="shared" si="1" ref="E6:E13">D6/$D$13*100</f>
        <v>26.651982378854626</v>
      </c>
      <c r="F6" s="69">
        <f>D71</f>
        <v>10.5</v>
      </c>
      <c r="G6" s="62">
        <f>E71</f>
        <v>198.66666666666666</v>
      </c>
      <c r="H6" s="62">
        <f>F71</f>
        <v>5</v>
      </c>
      <c r="I6" s="62">
        <f>G71</f>
        <v>23.666666666666668</v>
      </c>
    </row>
    <row r="7" spans="1:9" s="23" customFormat="1" ht="15" customHeight="1">
      <c r="A7" s="10" t="s">
        <v>20</v>
      </c>
      <c r="B7" s="21">
        <f>B81</f>
        <v>3</v>
      </c>
      <c r="C7" s="22">
        <f t="shared" si="0"/>
        <v>10</v>
      </c>
      <c r="D7" s="21">
        <f>C81</f>
        <v>52</v>
      </c>
      <c r="E7" s="22">
        <f t="shared" si="1"/>
        <v>11.45374449339207</v>
      </c>
      <c r="F7" s="69">
        <f>D81</f>
        <v>10.333333333333334</v>
      </c>
      <c r="G7" s="62">
        <f>E81</f>
        <v>197.66666666666666</v>
      </c>
      <c r="H7" s="62">
        <f>F81</f>
        <v>5</v>
      </c>
      <c r="I7" s="62">
        <f>G81</f>
        <v>23.333333333333332</v>
      </c>
    </row>
    <row r="8" spans="1:9" s="23" customFormat="1" ht="15" customHeight="1">
      <c r="A8" s="10" t="s">
        <v>21</v>
      </c>
      <c r="B8" s="21">
        <f>B93</f>
        <v>6</v>
      </c>
      <c r="C8" s="22">
        <f t="shared" si="0"/>
        <v>20</v>
      </c>
      <c r="D8" s="21">
        <f>C93</f>
        <v>95</v>
      </c>
      <c r="E8" s="22">
        <f t="shared" si="1"/>
        <v>20.92511013215859</v>
      </c>
      <c r="F8" s="69">
        <f>D93</f>
        <v>10.4</v>
      </c>
      <c r="G8" s="62">
        <f>E93</f>
        <v>180.4</v>
      </c>
      <c r="H8" s="62">
        <f>F93</f>
        <v>4.4</v>
      </c>
      <c r="I8" s="62">
        <f>G93</f>
        <v>22</v>
      </c>
    </row>
    <row r="9" spans="1:9" s="23" customFormat="1" ht="15" customHeight="1">
      <c r="A9" s="10" t="s">
        <v>22</v>
      </c>
      <c r="B9" s="21">
        <f>B104</f>
        <v>3</v>
      </c>
      <c r="C9" s="22">
        <f t="shared" si="0"/>
        <v>10</v>
      </c>
      <c r="D9" s="21">
        <f>C104</f>
        <v>42</v>
      </c>
      <c r="E9" s="22">
        <f t="shared" si="1"/>
        <v>9.251101321585903</v>
      </c>
      <c r="F9" s="69">
        <f>D104</f>
        <v>10.5</v>
      </c>
      <c r="G9" s="62">
        <f>E104</f>
        <v>160.5</v>
      </c>
      <c r="H9" s="62">
        <f>F104</f>
        <v>4</v>
      </c>
      <c r="I9" s="62">
        <f>G104</f>
        <v>20</v>
      </c>
    </row>
    <row r="10" spans="1:9" s="23" customFormat="1" ht="15" customHeight="1">
      <c r="A10" s="10" t="s">
        <v>23</v>
      </c>
      <c r="B10" s="21">
        <f>B116</f>
        <v>5</v>
      </c>
      <c r="C10" s="22">
        <f t="shared" si="0"/>
        <v>16.666666666666664</v>
      </c>
      <c r="D10" s="21">
        <f>C116</f>
        <v>87</v>
      </c>
      <c r="E10" s="22">
        <f t="shared" si="1"/>
        <v>19.162995594713657</v>
      </c>
      <c r="F10" s="69">
        <f>D116</f>
        <v>10.4</v>
      </c>
      <c r="G10" s="62">
        <f>E116</f>
        <v>198.8</v>
      </c>
      <c r="H10" s="62">
        <f>F116</f>
        <v>5</v>
      </c>
      <c r="I10" s="62">
        <f>G116</f>
        <v>24.4</v>
      </c>
    </row>
    <row r="11" spans="1:9" s="23" customFormat="1" ht="15" customHeight="1">
      <c r="A11" s="10" t="s">
        <v>24</v>
      </c>
      <c r="B11" s="21">
        <v>0</v>
      </c>
      <c r="C11" s="22">
        <v>0</v>
      </c>
      <c r="D11" s="21">
        <v>0</v>
      </c>
      <c r="E11" s="22">
        <f t="shared" si="1"/>
        <v>0</v>
      </c>
      <c r="F11" s="69">
        <v>0</v>
      </c>
      <c r="G11" s="62">
        <v>0</v>
      </c>
      <c r="H11" s="62">
        <v>0</v>
      </c>
      <c r="I11" s="62">
        <v>0</v>
      </c>
    </row>
    <row r="12" spans="1:9" s="23" customFormat="1" ht="15" customHeight="1">
      <c r="A12" s="10" t="s">
        <v>25</v>
      </c>
      <c r="B12" s="21">
        <v>0</v>
      </c>
      <c r="C12" s="22">
        <v>0</v>
      </c>
      <c r="D12" s="21">
        <v>0</v>
      </c>
      <c r="E12" s="22">
        <f t="shared" si="1"/>
        <v>0</v>
      </c>
      <c r="F12" s="70">
        <v>0</v>
      </c>
      <c r="G12" s="63">
        <v>0</v>
      </c>
      <c r="H12" s="63">
        <v>0</v>
      </c>
      <c r="I12" s="63">
        <v>0</v>
      </c>
    </row>
    <row r="13" spans="1:9" s="20" customFormat="1" ht="18.75" customHeight="1" thickBot="1">
      <c r="A13" s="11" t="s">
        <v>26</v>
      </c>
      <c r="B13" s="24">
        <f>SUM(B4:B12)</f>
        <v>30</v>
      </c>
      <c r="C13" s="25">
        <f>B13/$B$13*100</f>
        <v>100</v>
      </c>
      <c r="D13" s="24">
        <f>SUM(D4:D12)</f>
        <v>454</v>
      </c>
      <c r="E13" s="25">
        <f t="shared" si="1"/>
        <v>100</v>
      </c>
      <c r="F13" s="71">
        <f>SUM(F4:F12)/6</f>
        <v>10.355555555555556</v>
      </c>
      <c r="G13" s="64">
        <f>SUM(G4:G12)/6</f>
        <v>188.45000000000002</v>
      </c>
      <c r="H13" s="64">
        <f>SUM(H4:H12)/6</f>
        <v>4.622222222222223</v>
      </c>
      <c r="I13" s="64">
        <f>SUM(I4:I12)/6</f>
        <v>22.400000000000002</v>
      </c>
    </row>
    <row r="14" spans="1:6" s="28" customFormat="1" ht="11.25">
      <c r="A14" s="26"/>
      <c r="B14" s="27"/>
      <c r="D14" s="27"/>
      <c r="F14" s="27"/>
    </row>
    <row r="15" spans="1:6" s="28" customFormat="1" ht="11.25">
      <c r="A15" s="29" t="s">
        <v>166</v>
      </c>
      <c r="B15" s="27"/>
      <c r="D15" s="27"/>
      <c r="F15" s="27"/>
    </row>
    <row r="16" spans="1:6" s="28" customFormat="1" ht="11.25">
      <c r="A16" s="29"/>
      <c r="B16" s="27"/>
      <c r="D16" s="27"/>
      <c r="F16" s="27"/>
    </row>
    <row r="19" ht="12.75">
      <c r="D19" s="72" t="s">
        <v>205</v>
      </c>
    </row>
    <row r="20" spans="3:4" ht="12.75">
      <c r="C20" s="95" t="s">
        <v>17</v>
      </c>
      <c r="D20" s="21">
        <v>0</v>
      </c>
    </row>
    <row r="21" spans="3:4" ht="12.75">
      <c r="C21" s="95" t="s">
        <v>18</v>
      </c>
      <c r="D21" s="21">
        <v>5</v>
      </c>
    </row>
    <row r="22" spans="3:4" ht="12.75">
      <c r="C22" s="95" t="s">
        <v>19</v>
      </c>
      <c r="D22" s="21">
        <v>8</v>
      </c>
    </row>
    <row r="23" spans="3:4" ht="12.75">
      <c r="C23" s="95" t="s">
        <v>20</v>
      </c>
      <c r="D23" s="21">
        <v>3</v>
      </c>
    </row>
    <row r="24" spans="3:4" ht="12.75">
      <c r="C24" s="95" t="s">
        <v>21</v>
      </c>
      <c r="D24" s="21">
        <v>6</v>
      </c>
    </row>
    <row r="25" spans="3:4" ht="12.75">
      <c r="C25" s="95" t="s">
        <v>22</v>
      </c>
      <c r="D25" s="21">
        <v>3</v>
      </c>
    </row>
    <row r="26" spans="3:4" ht="12.75">
      <c r="C26" s="95" t="s">
        <v>23</v>
      </c>
      <c r="D26" s="21">
        <v>5</v>
      </c>
    </row>
    <row r="27" spans="3:4" ht="12.75">
      <c r="C27" s="95" t="s">
        <v>24</v>
      </c>
      <c r="D27" s="21">
        <v>0</v>
      </c>
    </row>
    <row r="28" spans="3:4" ht="12.75">
      <c r="C28" s="95" t="s">
        <v>25</v>
      </c>
      <c r="D28" s="21">
        <v>0</v>
      </c>
    </row>
    <row r="42" ht="15.75" customHeight="1"/>
    <row r="45" spans="1:9" s="13" customFormat="1" ht="38.25" customHeight="1">
      <c r="A45" s="115" t="s">
        <v>27</v>
      </c>
      <c r="B45" s="116"/>
      <c r="C45" s="116"/>
      <c r="D45" s="116"/>
      <c r="E45" s="116"/>
      <c r="F45" s="116"/>
      <c r="G45" s="116"/>
      <c r="H45" s="116"/>
      <c r="I45" s="116"/>
    </row>
    <row r="47" spans="1:7" s="58" customFormat="1" ht="48.75" customHeight="1">
      <c r="A47" s="54" t="s">
        <v>157</v>
      </c>
      <c r="B47" s="55" t="s">
        <v>149</v>
      </c>
      <c r="C47" s="56"/>
      <c r="D47" s="56"/>
      <c r="E47" s="56"/>
      <c r="F47" s="56"/>
      <c r="G47" s="57"/>
    </row>
    <row r="50" spans="1:7" s="13" customFormat="1" ht="52.5" customHeight="1">
      <c r="A50" s="15" t="s">
        <v>125</v>
      </c>
      <c r="B50" s="106" t="s">
        <v>124</v>
      </c>
      <c r="C50" s="106"/>
      <c r="D50" s="106"/>
      <c r="E50" s="106"/>
      <c r="F50" s="106"/>
      <c r="G50" s="106"/>
    </row>
    <row r="51" spans="1:7" s="16" customFormat="1" ht="36" customHeight="1">
      <c r="A51" s="113" t="s">
        <v>28</v>
      </c>
      <c r="B51" s="107" t="s">
        <v>12</v>
      </c>
      <c r="C51" s="107"/>
      <c r="D51" s="107"/>
      <c r="E51" s="107"/>
      <c r="F51" s="107"/>
      <c r="G51" s="107"/>
    </row>
    <row r="52" spans="1:7" s="14" customFormat="1" ht="16.5" customHeight="1">
      <c r="A52" s="113"/>
      <c r="B52" s="109" t="s">
        <v>13</v>
      </c>
      <c r="C52" s="109" t="s">
        <v>29</v>
      </c>
      <c r="D52" s="108" t="s">
        <v>30</v>
      </c>
      <c r="E52" s="108"/>
      <c r="F52" s="108"/>
      <c r="G52" s="108"/>
    </row>
    <row r="53" spans="1:7" ht="41.25" customHeight="1">
      <c r="A53" s="113"/>
      <c r="B53" s="109"/>
      <c r="C53" s="109"/>
      <c r="D53" s="49" t="s">
        <v>31</v>
      </c>
      <c r="E53" s="49" t="s">
        <v>32</v>
      </c>
      <c r="F53" s="49" t="s">
        <v>33</v>
      </c>
      <c r="G53" s="50" t="s">
        <v>77</v>
      </c>
    </row>
    <row r="54" spans="1:9" s="16" customFormat="1" ht="16.5" customHeight="1">
      <c r="A54" s="42" t="s">
        <v>47</v>
      </c>
      <c r="B54" s="43">
        <v>1</v>
      </c>
      <c r="C54" s="43">
        <v>9</v>
      </c>
      <c r="D54" s="43">
        <v>10</v>
      </c>
      <c r="E54" s="43">
        <v>195</v>
      </c>
      <c r="F54" s="44">
        <v>5</v>
      </c>
      <c r="G54" s="44">
        <v>27</v>
      </c>
      <c r="I54" s="14"/>
    </row>
    <row r="55" spans="1:9" s="16" customFormat="1" ht="16.5" customHeight="1">
      <c r="A55" s="42" t="s">
        <v>48</v>
      </c>
      <c r="B55" s="43">
        <v>1</v>
      </c>
      <c r="C55" s="43">
        <v>16</v>
      </c>
      <c r="D55" s="43">
        <v>10</v>
      </c>
      <c r="E55" s="43">
        <v>193</v>
      </c>
      <c r="F55" s="44">
        <v>3</v>
      </c>
      <c r="G55" s="44">
        <v>14</v>
      </c>
      <c r="I55" s="14"/>
    </row>
    <row r="56" spans="1:9" s="16" customFormat="1" ht="16.5" customHeight="1">
      <c r="A56" s="42" t="s">
        <v>18</v>
      </c>
      <c r="B56" s="43">
        <v>3</v>
      </c>
      <c r="C56" s="43">
        <v>32</v>
      </c>
      <c r="D56" s="43">
        <v>10</v>
      </c>
      <c r="E56" s="43">
        <v>196</v>
      </c>
      <c r="F56" s="44">
        <v>5</v>
      </c>
      <c r="G56" s="44">
        <v>22</v>
      </c>
      <c r="I56" s="14"/>
    </row>
    <row r="57" spans="1:9" s="48" customFormat="1" ht="25.5" customHeight="1">
      <c r="A57" s="38" t="s">
        <v>50</v>
      </c>
      <c r="B57" s="45">
        <v>5</v>
      </c>
      <c r="C57" s="45">
        <v>57</v>
      </c>
      <c r="D57" s="46">
        <v>10</v>
      </c>
      <c r="E57" s="46">
        <v>194.66666666666666</v>
      </c>
      <c r="F57" s="46">
        <f>SUM(F54:F56)/3</f>
        <v>4.333333333333333</v>
      </c>
      <c r="G57" s="47">
        <v>21</v>
      </c>
      <c r="I57" s="14"/>
    </row>
    <row r="58" ht="12.75">
      <c r="B58" s="73"/>
    </row>
    <row r="61" spans="1:7" s="13" customFormat="1" ht="52.5" customHeight="1">
      <c r="A61" s="15" t="s">
        <v>150</v>
      </c>
      <c r="B61" s="106" t="s">
        <v>161</v>
      </c>
      <c r="C61" s="106"/>
      <c r="D61" s="106"/>
      <c r="E61" s="106"/>
      <c r="F61" s="106"/>
      <c r="G61" s="106"/>
    </row>
    <row r="62" spans="1:7" s="16" customFormat="1" ht="36" customHeight="1">
      <c r="A62" s="113" t="s">
        <v>28</v>
      </c>
      <c r="B62" s="107" t="s">
        <v>12</v>
      </c>
      <c r="C62" s="107"/>
      <c r="D62" s="107"/>
      <c r="E62" s="107"/>
      <c r="F62" s="107"/>
      <c r="G62" s="107"/>
    </row>
    <row r="63" spans="1:7" s="14" customFormat="1" ht="16.5" customHeight="1">
      <c r="A63" s="113"/>
      <c r="B63" s="109" t="s">
        <v>13</v>
      </c>
      <c r="C63" s="109" t="s">
        <v>29</v>
      </c>
      <c r="D63" s="108" t="s">
        <v>30</v>
      </c>
      <c r="E63" s="108"/>
      <c r="F63" s="108"/>
      <c r="G63" s="108"/>
    </row>
    <row r="64" spans="1:7" ht="39" customHeight="1">
      <c r="A64" s="113"/>
      <c r="B64" s="109"/>
      <c r="C64" s="109"/>
      <c r="D64" s="49" t="s">
        <v>31</v>
      </c>
      <c r="E64" s="49" t="s">
        <v>32</v>
      </c>
      <c r="F64" s="49" t="s">
        <v>33</v>
      </c>
      <c r="G64" s="50" t="s">
        <v>77</v>
      </c>
    </row>
    <row r="65" spans="1:9" s="16" customFormat="1" ht="16.5" customHeight="1">
      <c r="A65" s="42" t="s">
        <v>54</v>
      </c>
      <c r="B65" s="43">
        <v>1</v>
      </c>
      <c r="C65" s="43">
        <v>16</v>
      </c>
      <c r="D65" s="43">
        <v>10</v>
      </c>
      <c r="E65" s="43">
        <v>198</v>
      </c>
      <c r="F65" s="44">
        <v>5</v>
      </c>
      <c r="G65" s="44">
        <v>25</v>
      </c>
      <c r="I65" s="14"/>
    </row>
    <row r="66" spans="1:9" s="16" customFormat="1" ht="16.5" customHeight="1">
      <c r="A66" s="42" t="s">
        <v>55</v>
      </c>
      <c r="B66" s="43">
        <v>1</v>
      </c>
      <c r="C66" s="43">
        <v>37</v>
      </c>
      <c r="D66" s="43">
        <v>11</v>
      </c>
      <c r="E66" s="43">
        <v>220</v>
      </c>
      <c r="F66" s="44">
        <v>5</v>
      </c>
      <c r="G66" s="44">
        <v>25</v>
      </c>
      <c r="I66" s="14"/>
    </row>
    <row r="67" spans="1:9" s="16" customFormat="1" ht="16.5" customHeight="1">
      <c r="A67" s="42" t="s">
        <v>56</v>
      </c>
      <c r="B67" s="43">
        <v>1</v>
      </c>
      <c r="C67" s="43">
        <v>16</v>
      </c>
      <c r="D67" s="43">
        <v>11</v>
      </c>
      <c r="E67" s="43">
        <v>211</v>
      </c>
      <c r="F67" s="44">
        <v>5</v>
      </c>
      <c r="G67" s="44">
        <v>22</v>
      </c>
      <c r="I67" s="14"/>
    </row>
    <row r="68" spans="1:9" s="16" customFormat="1" ht="16.5" customHeight="1">
      <c r="A68" s="42" t="s">
        <v>57</v>
      </c>
      <c r="B68" s="43">
        <v>2</v>
      </c>
      <c r="C68" s="43">
        <v>20</v>
      </c>
      <c r="D68" s="43">
        <v>10</v>
      </c>
      <c r="E68" s="43">
        <v>181</v>
      </c>
      <c r="F68" s="44">
        <v>5</v>
      </c>
      <c r="G68" s="44">
        <v>22</v>
      </c>
      <c r="I68" s="14"/>
    </row>
    <row r="69" spans="1:9" s="16" customFormat="1" ht="16.5" customHeight="1">
      <c r="A69" s="42" t="s">
        <v>58</v>
      </c>
      <c r="B69" s="43">
        <v>1</v>
      </c>
      <c r="C69" s="43">
        <v>16</v>
      </c>
      <c r="D69" s="43">
        <v>11</v>
      </c>
      <c r="E69" s="43">
        <v>185</v>
      </c>
      <c r="F69" s="44">
        <v>5</v>
      </c>
      <c r="G69" s="44">
        <v>20</v>
      </c>
      <c r="I69" s="14"/>
    </row>
    <row r="70" spans="1:9" s="16" customFormat="1" ht="16.5" customHeight="1">
      <c r="A70" s="42" t="s">
        <v>59</v>
      </c>
      <c r="B70" s="43">
        <v>2</v>
      </c>
      <c r="C70" s="43">
        <v>16</v>
      </c>
      <c r="D70" s="43">
        <v>10</v>
      </c>
      <c r="E70" s="43">
        <v>197</v>
      </c>
      <c r="F70" s="44">
        <v>5</v>
      </c>
      <c r="G70" s="44">
        <v>28</v>
      </c>
      <c r="I70" s="14"/>
    </row>
    <row r="71" spans="1:9" s="48" customFormat="1" ht="30" customHeight="1">
      <c r="A71" s="15" t="s">
        <v>60</v>
      </c>
      <c r="B71" s="45">
        <f>SUM(B65:B70)</f>
        <v>8</v>
      </c>
      <c r="C71" s="45">
        <f>SUM(C65:C70)</f>
        <v>121</v>
      </c>
      <c r="D71" s="46">
        <f>SUM(D65:D70)/6</f>
        <v>10.5</v>
      </c>
      <c r="E71" s="46">
        <f>SUM(E65:E70)/6</f>
        <v>198.66666666666666</v>
      </c>
      <c r="F71" s="46">
        <f>SUM(F65:F70)/6</f>
        <v>5</v>
      </c>
      <c r="G71" s="47">
        <f>SUM(G65:G70)/6</f>
        <v>23.666666666666668</v>
      </c>
      <c r="I71" s="14"/>
    </row>
    <row r="74" spans="1:7" s="13" customFormat="1" ht="52.5" customHeight="1">
      <c r="A74" s="15" t="s">
        <v>151</v>
      </c>
      <c r="B74" s="106" t="s">
        <v>162</v>
      </c>
      <c r="C74" s="106"/>
      <c r="D74" s="106"/>
      <c r="E74" s="106"/>
      <c r="F74" s="106"/>
      <c r="G74" s="106"/>
    </row>
    <row r="75" spans="1:7" s="16" customFormat="1" ht="36" customHeight="1">
      <c r="A75" s="113" t="s">
        <v>28</v>
      </c>
      <c r="B75" s="107" t="s">
        <v>12</v>
      </c>
      <c r="C75" s="107"/>
      <c r="D75" s="107"/>
      <c r="E75" s="107"/>
      <c r="F75" s="107"/>
      <c r="G75" s="107"/>
    </row>
    <row r="76" spans="1:7" s="14" customFormat="1" ht="16.5" customHeight="1">
      <c r="A76" s="113"/>
      <c r="B76" s="109" t="s">
        <v>13</v>
      </c>
      <c r="C76" s="109" t="s">
        <v>29</v>
      </c>
      <c r="D76" s="108" t="s">
        <v>30</v>
      </c>
      <c r="E76" s="108"/>
      <c r="F76" s="108"/>
      <c r="G76" s="108"/>
    </row>
    <row r="77" spans="1:7" ht="45" customHeight="1">
      <c r="A77" s="113"/>
      <c r="B77" s="109"/>
      <c r="C77" s="109"/>
      <c r="D77" s="49" t="s">
        <v>31</v>
      </c>
      <c r="E77" s="49" t="s">
        <v>32</v>
      </c>
      <c r="F77" s="49" t="s">
        <v>33</v>
      </c>
      <c r="G77" s="50" t="s">
        <v>77</v>
      </c>
    </row>
    <row r="78" spans="1:9" s="16" customFormat="1" ht="27" customHeight="1">
      <c r="A78" s="42" t="s">
        <v>66</v>
      </c>
      <c r="B78" s="43">
        <v>1</v>
      </c>
      <c r="C78" s="43">
        <v>9</v>
      </c>
      <c r="D78" s="43">
        <v>10</v>
      </c>
      <c r="E78" s="43">
        <v>190</v>
      </c>
      <c r="F78" s="44">
        <v>5</v>
      </c>
      <c r="G78" s="44">
        <v>25</v>
      </c>
      <c r="I78" s="14"/>
    </row>
    <row r="79" spans="1:9" s="16" customFormat="1" ht="16.5" customHeight="1">
      <c r="A79" s="42" t="s">
        <v>67</v>
      </c>
      <c r="B79" s="43">
        <v>1</v>
      </c>
      <c r="C79" s="43">
        <v>18</v>
      </c>
      <c r="D79" s="43">
        <v>10</v>
      </c>
      <c r="E79" s="43">
        <v>195</v>
      </c>
      <c r="F79" s="44">
        <v>5</v>
      </c>
      <c r="G79" s="44">
        <v>20</v>
      </c>
      <c r="I79" s="14"/>
    </row>
    <row r="80" spans="1:9" s="16" customFormat="1" ht="24" customHeight="1">
      <c r="A80" s="42" t="s">
        <v>68</v>
      </c>
      <c r="B80" s="43">
        <v>1</v>
      </c>
      <c r="C80" s="43">
        <v>25</v>
      </c>
      <c r="D80" s="43">
        <v>11</v>
      </c>
      <c r="E80" s="43">
        <v>208</v>
      </c>
      <c r="F80" s="44">
        <v>5</v>
      </c>
      <c r="G80" s="44">
        <v>25</v>
      </c>
      <c r="I80" s="14"/>
    </row>
    <row r="81" spans="1:9" s="48" customFormat="1" ht="25.5" customHeight="1">
      <c r="A81" s="15" t="s">
        <v>69</v>
      </c>
      <c r="B81" s="45">
        <f>SUM(B78:B80)</f>
        <v>3</v>
      </c>
      <c r="C81" s="45">
        <f>SUM(C78:C80)</f>
        <v>52</v>
      </c>
      <c r="D81" s="46">
        <f>SUM(D78:D80)/3</f>
        <v>10.333333333333334</v>
      </c>
      <c r="E81" s="46">
        <f>SUM(E78:E80)/3</f>
        <v>197.66666666666666</v>
      </c>
      <c r="F81" s="46">
        <f>SUM(F78:F80)/3</f>
        <v>5</v>
      </c>
      <c r="G81" s="47">
        <f>SUM(G78:G80)/3</f>
        <v>23.333333333333332</v>
      </c>
      <c r="I81" s="14"/>
    </row>
    <row r="82" ht="12.75">
      <c r="H82" s="74"/>
    </row>
    <row r="83" ht="12.75">
      <c r="H83" s="74"/>
    </row>
    <row r="84" spans="1:7" s="13" customFormat="1" ht="52.5" customHeight="1">
      <c r="A84" s="15" t="s">
        <v>152</v>
      </c>
      <c r="B84" s="106" t="s">
        <v>163</v>
      </c>
      <c r="C84" s="106"/>
      <c r="D84" s="106"/>
      <c r="E84" s="106"/>
      <c r="F84" s="106"/>
      <c r="G84" s="106"/>
    </row>
    <row r="85" spans="1:7" s="16" customFormat="1" ht="36" customHeight="1">
      <c r="A85" s="113" t="s">
        <v>28</v>
      </c>
      <c r="B85" s="107" t="s">
        <v>12</v>
      </c>
      <c r="C85" s="107"/>
      <c r="D85" s="107"/>
      <c r="E85" s="107"/>
      <c r="F85" s="107"/>
      <c r="G85" s="107"/>
    </row>
    <row r="86" spans="1:7" s="14" customFormat="1" ht="16.5" customHeight="1">
      <c r="A86" s="113"/>
      <c r="B86" s="109" t="s">
        <v>13</v>
      </c>
      <c r="C86" s="109" t="s">
        <v>29</v>
      </c>
      <c r="D86" s="108" t="s">
        <v>30</v>
      </c>
      <c r="E86" s="108"/>
      <c r="F86" s="108"/>
      <c r="G86" s="108"/>
    </row>
    <row r="87" spans="1:7" ht="45" customHeight="1">
      <c r="A87" s="113"/>
      <c r="B87" s="109"/>
      <c r="C87" s="109"/>
      <c r="D87" s="49" t="s">
        <v>31</v>
      </c>
      <c r="E87" s="49" t="s">
        <v>32</v>
      </c>
      <c r="F87" s="49" t="s">
        <v>33</v>
      </c>
      <c r="G87" s="50" t="s">
        <v>77</v>
      </c>
    </row>
    <row r="88" spans="1:9" s="16" customFormat="1" ht="16.5" customHeight="1">
      <c r="A88" s="42" t="s">
        <v>21</v>
      </c>
      <c r="B88" s="43">
        <v>2</v>
      </c>
      <c r="C88" s="43">
        <v>38</v>
      </c>
      <c r="D88" s="43">
        <v>10</v>
      </c>
      <c r="E88" s="43">
        <v>78</v>
      </c>
      <c r="F88" s="44">
        <v>2</v>
      </c>
      <c r="G88" s="44">
        <v>8</v>
      </c>
      <c r="I88" s="14"/>
    </row>
    <row r="89" spans="1:9" s="16" customFormat="1" ht="16.5" customHeight="1">
      <c r="A89" s="42" t="s">
        <v>72</v>
      </c>
      <c r="B89" s="43">
        <v>1</v>
      </c>
      <c r="C89" s="43">
        <v>21</v>
      </c>
      <c r="D89" s="43">
        <v>11</v>
      </c>
      <c r="E89" s="43">
        <v>214</v>
      </c>
      <c r="F89" s="44">
        <v>5</v>
      </c>
      <c r="G89" s="44">
        <v>25</v>
      </c>
      <c r="I89" s="14"/>
    </row>
    <row r="90" spans="1:9" s="16" customFormat="1" ht="16.5" customHeight="1">
      <c r="A90" s="42" t="s">
        <v>73</v>
      </c>
      <c r="B90" s="43">
        <v>1</v>
      </c>
      <c r="C90" s="43">
        <v>8</v>
      </c>
      <c r="D90" s="43">
        <v>10</v>
      </c>
      <c r="E90" s="43">
        <v>195</v>
      </c>
      <c r="F90" s="44">
        <v>5</v>
      </c>
      <c r="G90" s="44">
        <v>25</v>
      </c>
      <c r="I90" s="14"/>
    </row>
    <row r="91" spans="1:9" s="16" customFormat="1" ht="16.5" customHeight="1">
      <c r="A91" s="42" t="s">
        <v>74</v>
      </c>
      <c r="B91" s="43">
        <v>1</v>
      </c>
      <c r="C91" s="43">
        <v>16</v>
      </c>
      <c r="D91" s="43">
        <v>11</v>
      </c>
      <c r="E91" s="43">
        <v>215</v>
      </c>
      <c r="F91" s="44">
        <v>5</v>
      </c>
      <c r="G91" s="44">
        <v>27</v>
      </c>
      <c r="I91" s="14"/>
    </row>
    <row r="92" spans="1:9" s="16" customFormat="1" ht="16.5" customHeight="1">
      <c r="A92" s="42" t="s">
        <v>75</v>
      </c>
      <c r="B92" s="43">
        <v>1</v>
      </c>
      <c r="C92" s="43">
        <v>12</v>
      </c>
      <c r="D92" s="43">
        <v>10</v>
      </c>
      <c r="E92" s="43">
        <v>200</v>
      </c>
      <c r="F92" s="44">
        <v>5</v>
      </c>
      <c r="G92" s="44">
        <v>25</v>
      </c>
      <c r="I92" s="14"/>
    </row>
    <row r="93" spans="1:9" s="48" customFormat="1" ht="25.5" customHeight="1">
      <c r="A93" s="15" t="s">
        <v>76</v>
      </c>
      <c r="B93" s="45">
        <f>SUM(B88:B92)</f>
        <v>6</v>
      </c>
      <c r="C93" s="45">
        <f>SUM(C88:C92)</f>
        <v>95</v>
      </c>
      <c r="D93" s="46">
        <f>SUM(D88:D92)/5</f>
        <v>10.4</v>
      </c>
      <c r="E93" s="46">
        <f>SUM(E88:E92)/5</f>
        <v>180.4</v>
      </c>
      <c r="F93" s="46">
        <f>SUM(F88:F92)/5</f>
        <v>4.4</v>
      </c>
      <c r="G93" s="47">
        <f>SUM(G88:G92)/5</f>
        <v>22</v>
      </c>
      <c r="I93" s="14"/>
    </row>
    <row r="98" spans="1:7" s="13" customFormat="1" ht="52.5" customHeight="1">
      <c r="A98" s="15" t="s">
        <v>153</v>
      </c>
      <c r="B98" s="106" t="s">
        <v>164</v>
      </c>
      <c r="C98" s="106"/>
      <c r="D98" s="106"/>
      <c r="E98" s="106"/>
      <c r="F98" s="106"/>
      <c r="G98" s="106"/>
    </row>
    <row r="99" spans="1:7" s="16" customFormat="1" ht="36" customHeight="1">
      <c r="A99" s="113" t="s">
        <v>28</v>
      </c>
      <c r="B99" s="107" t="s">
        <v>12</v>
      </c>
      <c r="C99" s="107"/>
      <c r="D99" s="107"/>
      <c r="E99" s="107"/>
      <c r="F99" s="107"/>
      <c r="G99" s="107"/>
    </row>
    <row r="100" spans="1:7" s="14" customFormat="1" ht="16.5" customHeight="1">
      <c r="A100" s="113"/>
      <c r="B100" s="109" t="s">
        <v>13</v>
      </c>
      <c r="C100" s="109" t="s">
        <v>29</v>
      </c>
      <c r="D100" s="108" t="s">
        <v>30</v>
      </c>
      <c r="E100" s="108"/>
      <c r="F100" s="108"/>
      <c r="G100" s="108"/>
    </row>
    <row r="101" spans="1:7" ht="45" customHeight="1">
      <c r="A101" s="113"/>
      <c r="B101" s="109"/>
      <c r="C101" s="109"/>
      <c r="D101" s="49" t="s">
        <v>31</v>
      </c>
      <c r="E101" s="49" t="s">
        <v>32</v>
      </c>
      <c r="F101" s="49" t="s">
        <v>33</v>
      </c>
      <c r="G101" s="50" t="s">
        <v>77</v>
      </c>
    </row>
    <row r="102" spans="1:9" s="16" customFormat="1" ht="16.5" customHeight="1">
      <c r="A102" s="42" t="s">
        <v>22</v>
      </c>
      <c r="B102" s="43">
        <v>2</v>
      </c>
      <c r="C102" s="43">
        <v>30</v>
      </c>
      <c r="D102" s="43">
        <v>10</v>
      </c>
      <c r="E102" s="43">
        <v>108</v>
      </c>
      <c r="F102" s="44">
        <v>3</v>
      </c>
      <c r="G102" s="44">
        <v>15</v>
      </c>
      <c r="I102" s="14"/>
    </row>
    <row r="103" spans="1:9" s="16" customFormat="1" ht="16.5" customHeight="1">
      <c r="A103" s="42" t="s">
        <v>82</v>
      </c>
      <c r="B103" s="43">
        <v>1</v>
      </c>
      <c r="C103" s="43">
        <v>12</v>
      </c>
      <c r="D103" s="43">
        <v>11</v>
      </c>
      <c r="E103" s="43">
        <v>213</v>
      </c>
      <c r="F103" s="44">
        <v>5</v>
      </c>
      <c r="G103" s="44">
        <v>25</v>
      </c>
      <c r="I103" s="14"/>
    </row>
    <row r="104" spans="1:9" s="48" customFormat="1" ht="25.5" customHeight="1">
      <c r="A104" s="15" t="s">
        <v>83</v>
      </c>
      <c r="B104" s="45">
        <f>SUM(B102:B103)</f>
        <v>3</v>
      </c>
      <c r="C104" s="45">
        <f>SUM(C102:C103)</f>
        <v>42</v>
      </c>
      <c r="D104" s="46">
        <f>SUM(D102:D103)/2</f>
        <v>10.5</v>
      </c>
      <c r="E104" s="46">
        <f>SUM(E102:E103)/2</f>
        <v>160.5</v>
      </c>
      <c r="F104" s="46">
        <f>SUM(F102:F103)/2</f>
        <v>4</v>
      </c>
      <c r="G104" s="47">
        <f>SUM(G102:G103)/2</f>
        <v>20</v>
      </c>
      <c r="I104" s="14"/>
    </row>
    <row r="105" ht="12.75">
      <c r="I105" s="74"/>
    </row>
    <row r="107" spans="1:7" s="13" customFormat="1" ht="52.5" customHeight="1">
      <c r="A107" s="15" t="s">
        <v>154</v>
      </c>
      <c r="B107" s="117" t="s">
        <v>165</v>
      </c>
      <c r="C107" s="118"/>
      <c r="D107" s="118"/>
      <c r="E107" s="118"/>
      <c r="F107" s="118"/>
      <c r="G107" s="119"/>
    </row>
    <row r="108" spans="1:7" s="16" customFormat="1" ht="36" customHeight="1">
      <c r="A108" s="113" t="s">
        <v>28</v>
      </c>
      <c r="B108" s="107" t="s">
        <v>12</v>
      </c>
      <c r="C108" s="107"/>
      <c r="D108" s="107"/>
      <c r="E108" s="107"/>
      <c r="F108" s="107"/>
      <c r="G108" s="107"/>
    </row>
    <row r="109" spans="1:7" s="14" customFormat="1" ht="16.5" customHeight="1">
      <c r="A109" s="113"/>
      <c r="B109" s="109" t="s">
        <v>13</v>
      </c>
      <c r="C109" s="109" t="s">
        <v>29</v>
      </c>
      <c r="D109" s="108" t="s">
        <v>30</v>
      </c>
      <c r="E109" s="108"/>
      <c r="F109" s="108"/>
      <c r="G109" s="108"/>
    </row>
    <row r="110" spans="1:7" ht="45" customHeight="1">
      <c r="A110" s="113"/>
      <c r="B110" s="109"/>
      <c r="C110" s="109"/>
      <c r="D110" s="49" t="s">
        <v>31</v>
      </c>
      <c r="E110" s="49" t="s">
        <v>32</v>
      </c>
      <c r="F110" s="49" t="s">
        <v>33</v>
      </c>
      <c r="G110" s="50" t="s">
        <v>77</v>
      </c>
    </row>
    <row r="111" spans="1:9" s="16" customFormat="1" ht="16.5" customHeight="1">
      <c r="A111" s="42" t="s">
        <v>87</v>
      </c>
      <c r="B111" s="43">
        <v>1</v>
      </c>
      <c r="C111" s="43">
        <v>32</v>
      </c>
      <c r="D111" s="43">
        <v>11</v>
      </c>
      <c r="E111" s="43">
        <v>209</v>
      </c>
      <c r="F111" s="44">
        <v>5</v>
      </c>
      <c r="G111" s="44">
        <v>25</v>
      </c>
      <c r="I111" s="14"/>
    </row>
    <row r="112" spans="1:9" s="16" customFormat="1" ht="16.5" customHeight="1">
      <c r="A112" s="42" t="s">
        <v>88</v>
      </c>
      <c r="B112" s="43">
        <v>1</v>
      </c>
      <c r="C112" s="43">
        <v>5</v>
      </c>
      <c r="D112" s="43">
        <v>11</v>
      </c>
      <c r="E112" s="43">
        <v>217</v>
      </c>
      <c r="F112" s="44">
        <v>5</v>
      </c>
      <c r="G112" s="44">
        <v>20</v>
      </c>
      <c r="I112" s="14"/>
    </row>
    <row r="113" spans="1:9" s="16" customFormat="1" ht="16.5" customHeight="1">
      <c r="A113" s="42" t="s">
        <v>89</v>
      </c>
      <c r="B113" s="43">
        <v>1</v>
      </c>
      <c r="C113" s="43">
        <v>9</v>
      </c>
      <c r="D113" s="43">
        <v>11</v>
      </c>
      <c r="E113" s="43">
        <v>195</v>
      </c>
      <c r="F113" s="44">
        <v>5</v>
      </c>
      <c r="G113" s="44">
        <v>22</v>
      </c>
      <c r="I113" s="14"/>
    </row>
    <row r="114" spans="1:9" s="16" customFormat="1" ht="16.5" customHeight="1">
      <c r="A114" s="42" t="s">
        <v>90</v>
      </c>
      <c r="B114" s="43">
        <v>1</v>
      </c>
      <c r="C114" s="43">
        <v>25</v>
      </c>
      <c r="D114" s="43">
        <v>9</v>
      </c>
      <c r="E114" s="43">
        <v>173</v>
      </c>
      <c r="F114" s="44">
        <v>5</v>
      </c>
      <c r="G114" s="44">
        <v>30</v>
      </c>
      <c r="I114" s="14"/>
    </row>
    <row r="115" spans="1:9" s="16" customFormat="1" ht="16.5" customHeight="1">
      <c r="A115" s="42" t="s">
        <v>91</v>
      </c>
      <c r="B115" s="43">
        <v>1</v>
      </c>
      <c r="C115" s="43">
        <v>16</v>
      </c>
      <c r="D115" s="43">
        <v>10</v>
      </c>
      <c r="E115" s="43">
        <v>200</v>
      </c>
      <c r="F115" s="44">
        <v>5</v>
      </c>
      <c r="G115" s="44">
        <v>25</v>
      </c>
      <c r="I115" s="14"/>
    </row>
    <row r="116" spans="1:9" s="48" customFormat="1" ht="25.5" customHeight="1">
      <c r="A116" s="15" t="s">
        <v>92</v>
      </c>
      <c r="B116" s="45">
        <f>SUM(B111:B115)</f>
        <v>5</v>
      </c>
      <c r="C116" s="45">
        <f>SUM(C111:C115)</f>
        <v>87</v>
      </c>
      <c r="D116" s="46">
        <f>SUM(D111:D115)/5</f>
        <v>10.4</v>
      </c>
      <c r="E116" s="46">
        <f>SUM(E111:E115)/5</f>
        <v>198.8</v>
      </c>
      <c r="F116" s="46">
        <f>SUM(F111:F115)/5</f>
        <v>5</v>
      </c>
      <c r="G116" s="47">
        <f>SUM(G111:G115)/5</f>
        <v>24.4</v>
      </c>
      <c r="I116" s="14"/>
    </row>
    <row r="120" spans="1:7" s="13" customFormat="1" ht="52.5" customHeight="1">
      <c r="A120" s="15" t="s">
        <v>155</v>
      </c>
      <c r="B120" s="117" t="s">
        <v>4</v>
      </c>
      <c r="C120" s="118"/>
      <c r="D120" s="118"/>
      <c r="E120" s="118"/>
      <c r="F120" s="118"/>
      <c r="G120" s="119"/>
    </row>
    <row r="122" spans="1:7" s="13" customFormat="1" ht="52.5" customHeight="1">
      <c r="A122" s="15" t="s">
        <v>156</v>
      </c>
      <c r="B122" s="117" t="s">
        <v>168</v>
      </c>
      <c r="C122" s="118"/>
      <c r="D122" s="118"/>
      <c r="E122" s="118"/>
      <c r="F122" s="118"/>
      <c r="G122" s="119"/>
    </row>
  </sheetData>
  <mergeCells count="42">
    <mergeCell ref="A2:A3"/>
    <mergeCell ref="B50:G50"/>
    <mergeCell ref="B120:G120"/>
    <mergeCell ref="A51:A53"/>
    <mergeCell ref="B51:G51"/>
    <mergeCell ref="B52:B53"/>
    <mergeCell ref="C52:C53"/>
    <mergeCell ref="D52:G52"/>
    <mergeCell ref="A62:A64"/>
    <mergeCell ref="B62:G62"/>
    <mergeCell ref="D86:G86"/>
    <mergeCell ref="D63:G63"/>
    <mergeCell ref="A75:A77"/>
    <mergeCell ref="B75:G75"/>
    <mergeCell ref="B76:B77"/>
    <mergeCell ref="C76:C77"/>
    <mergeCell ref="D76:G76"/>
    <mergeCell ref="A108:A110"/>
    <mergeCell ref="B108:G108"/>
    <mergeCell ref="B109:B110"/>
    <mergeCell ref="C109:C110"/>
    <mergeCell ref="D109:G109"/>
    <mergeCell ref="B122:G122"/>
    <mergeCell ref="B61:G61"/>
    <mergeCell ref="B74:G74"/>
    <mergeCell ref="B84:G84"/>
    <mergeCell ref="B98:G98"/>
    <mergeCell ref="B63:B64"/>
    <mergeCell ref="C63:C64"/>
    <mergeCell ref="B99:G99"/>
    <mergeCell ref="B100:B101"/>
    <mergeCell ref="C100:C101"/>
    <mergeCell ref="A45:I45"/>
    <mergeCell ref="B107:G107"/>
    <mergeCell ref="B1:I1"/>
    <mergeCell ref="B2:I2"/>
    <mergeCell ref="A99:A101"/>
    <mergeCell ref="D100:G100"/>
    <mergeCell ref="A85:A87"/>
    <mergeCell ref="B85:G85"/>
    <mergeCell ref="B86:B87"/>
    <mergeCell ref="C86:C8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rowBreaks count="3" manualBreakCount="3">
    <brk id="46" max="255" man="1"/>
    <brk id="73" max="8" man="1"/>
    <brk id="10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8"/>
  <sheetViews>
    <sheetView zoomScale="75" zoomScaleNormal="75" workbookViewId="0" topLeftCell="A1">
      <selection activeCell="A128" sqref="A1:J128"/>
    </sheetView>
  </sheetViews>
  <sheetFormatPr defaultColWidth="9.140625" defaultRowHeight="12.75"/>
  <cols>
    <col min="1" max="1" width="19.7109375" style="0" customWidth="1"/>
    <col min="2" max="2" width="9.00390625" style="0" bestFit="1" customWidth="1"/>
    <col min="3" max="3" width="9.28125" style="0" bestFit="1" customWidth="1"/>
    <col min="4" max="4" width="9.00390625" style="0" bestFit="1" customWidth="1"/>
    <col min="5" max="5" width="9.28125" style="0" bestFit="1" customWidth="1"/>
    <col min="6" max="9" width="9.00390625" style="0" bestFit="1" customWidth="1"/>
  </cols>
  <sheetData>
    <row r="1" spans="1:13" s="20" customFormat="1" ht="48" customHeight="1">
      <c r="A1" s="9" t="s">
        <v>5</v>
      </c>
      <c r="B1" s="120" t="s">
        <v>169</v>
      </c>
      <c r="C1" s="120"/>
      <c r="D1" s="120"/>
      <c r="E1" s="120"/>
      <c r="F1" s="120"/>
      <c r="G1" s="120"/>
      <c r="H1" s="120"/>
      <c r="I1" s="120"/>
      <c r="J1" s="52"/>
      <c r="K1" s="52"/>
      <c r="L1" s="52"/>
      <c r="M1" s="52"/>
    </row>
    <row r="2" spans="1:13" s="20" customFormat="1" ht="30" customHeight="1" thickBot="1">
      <c r="A2" s="104" t="s">
        <v>11</v>
      </c>
      <c r="B2" s="121" t="s">
        <v>12</v>
      </c>
      <c r="C2" s="121"/>
      <c r="D2" s="121"/>
      <c r="E2" s="121"/>
      <c r="F2" s="121"/>
      <c r="G2" s="121"/>
      <c r="H2" s="121"/>
      <c r="I2" s="121"/>
      <c r="J2" s="59"/>
      <c r="K2" s="59"/>
      <c r="L2" s="59"/>
      <c r="M2" s="59"/>
    </row>
    <row r="3" spans="1:9" s="20" customFormat="1" ht="64.5" customHeight="1">
      <c r="A3" s="105"/>
      <c r="B3" s="60" t="s">
        <v>13</v>
      </c>
      <c r="C3" s="61" t="s">
        <v>14</v>
      </c>
      <c r="D3" s="60" t="s">
        <v>167</v>
      </c>
      <c r="E3" s="61" t="s">
        <v>14</v>
      </c>
      <c r="F3" s="67" t="s">
        <v>15</v>
      </c>
      <c r="G3" s="66" t="s">
        <v>16</v>
      </c>
      <c r="H3" s="66" t="s">
        <v>158</v>
      </c>
      <c r="I3" s="66" t="s">
        <v>159</v>
      </c>
    </row>
    <row r="4" spans="1:9" s="23" customFormat="1" ht="15" customHeight="1">
      <c r="A4" s="10" t="s">
        <v>17</v>
      </c>
      <c r="B4" s="21">
        <f>B51</f>
        <v>2</v>
      </c>
      <c r="C4" s="22">
        <f>B4/$B$13*100</f>
        <v>7.4074074074074066</v>
      </c>
      <c r="D4" s="21">
        <f>C51</f>
        <v>37</v>
      </c>
      <c r="E4" s="22">
        <f>D4/$D$13*100</f>
        <v>6.715063520871143</v>
      </c>
      <c r="F4" s="68">
        <f>D51</f>
        <v>10.5</v>
      </c>
      <c r="G4" s="65">
        <f>E51</f>
        <v>194.5</v>
      </c>
      <c r="H4" s="65">
        <f>F51</f>
        <v>5</v>
      </c>
      <c r="I4" s="65">
        <f>G51</f>
        <v>23</v>
      </c>
    </row>
    <row r="5" spans="1:9" s="23" customFormat="1" ht="15" customHeight="1">
      <c r="A5" s="10" t="s">
        <v>18</v>
      </c>
      <c r="B5" s="21">
        <f>B62</f>
        <v>9</v>
      </c>
      <c r="C5" s="22">
        <f aca="true" t="shared" si="0" ref="C5:C13">B5/$B$13*100</f>
        <v>33.33333333333333</v>
      </c>
      <c r="D5" s="21">
        <f>C62</f>
        <v>222</v>
      </c>
      <c r="E5" s="22">
        <f aca="true" t="shared" si="1" ref="E5:E13">D5/$D$13*100</f>
        <v>40.29038112522686</v>
      </c>
      <c r="F5" s="69">
        <f>D62</f>
        <v>10.25</v>
      </c>
      <c r="G5" s="62">
        <f>E62</f>
        <v>198.65</v>
      </c>
      <c r="H5" s="62">
        <f>F62</f>
        <v>4.375</v>
      </c>
      <c r="I5" s="62">
        <f>G62</f>
        <v>21.625</v>
      </c>
    </row>
    <row r="6" spans="1:9" s="23" customFormat="1" ht="15" customHeight="1">
      <c r="A6" s="10" t="s">
        <v>19</v>
      </c>
      <c r="B6" s="21">
        <f>B72</f>
        <v>3</v>
      </c>
      <c r="C6" s="22">
        <f t="shared" si="0"/>
        <v>11.11111111111111</v>
      </c>
      <c r="D6" s="21">
        <f>C72</f>
        <v>50</v>
      </c>
      <c r="E6" s="22">
        <f t="shared" si="1"/>
        <v>9.074410163339383</v>
      </c>
      <c r="F6" s="69">
        <f>D72</f>
        <v>10</v>
      </c>
      <c r="G6" s="62">
        <f>E72</f>
        <v>190.33333333333334</v>
      </c>
      <c r="H6" s="62">
        <f>F72</f>
        <v>5</v>
      </c>
      <c r="I6" s="62">
        <f>G72</f>
        <v>27.666666666666668</v>
      </c>
    </row>
    <row r="7" spans="1:9" s="23" customFormat="1" ht="15" customHeight="1">
      <c r="A7" s="10" t="s">
        <v>20</v>
      </c>
      <c r="B7" s="21">
        <f>B80</f>
        <v>1</v>
      </c>
      <c r="C7" s="22">
        <f t="shared" si="0"/>
        <v>3.7037037037037033</v>
      </c>
      <c r="D7" s="21">
        <f>C80</f>
        <v>20</v>
      </c>
      <c r="E7" s="22">
        <f t="shared" si="1"/>
        <v>3.6297640653357535</v>
      </c>
      <c r="F7" s="69">
        <f>D80</f>
        <v>11</v>
      </c>
      <c r="G7" s="62">
        <f>E80</f>
        <v>215</v>
      </c>
      <c r="H7" s="62">
        <f>F80</f>
        <v>5</v>
      </c>
      <c r="I7" s="62">
        <f>G80</f>
        <v>30</v>
      </c>
    </row>
    <row r="8" spans="1:9" s="23" customFormat="1" ht="15" customHeight="1">
      <c r="A8" s="10" t="s">
        <v>21</v>
      </c>
      <c r="B8" s="21">
        <f>B91</f>
        <v>4</v>
      </c>
      <c r="C8" s="22">
        <f t="shared" si="0"/>
        <v>14.814814814814813</v>
      </c>
      <c r="D8" s="21">
        <f>C91</f>
        <v>60</v>
      </c>
      <c r="E8" s="22">
        <f t="shared" si="1"/>
        <v>10.88929219600726</v>
      </c>
      <c r="F8" s="69">
        <f>D91</f>
        <v>10.5</v>
      </c>
      <c r="G8" s="62">
        <f>E91</f>
        <v>203</v>
      </c>
      <c r="H8" s="62">
        <f>F91</f>
        <v>5</v>
      </c>
      <c r="I8" s="62">
        <f>G91</f>
        <v>24</v>
      </c>
    </row>
    <row r="9" spans="1:9" s="23" customFormat="1" ht="15" customHeight="1">
      <c r="A9" s="10" t="s">
        <v>22</v>
      </c>
      <c r="B9" s="21">
        <f>B99</f>
        <v>1</v>
      </c>
      <c r="C9" s="22">
        <f t="shared" si="0"/>
        <v>3.7037037037037033</v>
      </c>
      <c r="D9" s="21">
        <f>C99</f>
        <v>16</v>
      </c>
      <c r="E9" s="22">
        <f t="shared" si="1"/>
        <v>2.9038112522686026</v>
      </c>
      <c r="F9" s="69">
        <f>D99</f>
        <v>12</v>
      </c>
      <c r="G9" s="62">
        <f>E99</f>
        <v>235</v>
      </c>
      <c r="H9" s="62">
        <f>F99</f>
        <v>5</v>
      </c>
      <c r="I9" s="62">
        <f>G99</f>
        <v>25</v>
      </c>
    </row>
    <row r="10" spans="1:9" s="23" customFormat="1" ht="15" customHeight="1">
      <c r="A10" s="10" t="s">
        <v>23</v>
      </c>
      <c r="B10" s="21">
        <f>B110</f>
        <v>4</v>
      </c>
      <c r="C10" s="22">
        <f t="shared" si="0"/>
        <v>14.814814814814813</v>
      </c>
      <c r="D10" s="21">
        <f>C110</f>
        <v>76</v>
      </c>
      <c r="E10" s="22">
        <f t="shared" si="1"/>
        <v>13.793103448275861</v>
      </c>
      <c r="F10" s="69">
        <f>D110</f>
        <v>10.833333333333334</v>
      </c>
      <c r="G10" s="62">
        <f>E110</f>
        <v>214.66666666666666</v>
      </c>
      <c r="H10" s="62">
        <f>F110</f>
        <v>5</v>
      </c>
      <c r="I10" s="62">
        <f>G110</f>
        <v>25</v>
      </c>
    </row>
    <row r="11" spans="1:9" s="23" customFormat="1" ht="15" customHeight="1">
      <c r="A11" s="10" t="s">
        <v>24</v>
      </c>
      <c r="B11" s="21">
        <f>B120</f>
        <v>2</v>
      </c>
      <c r="C11" s="22">
        <f t="shared" si="0"/>
        <v>7.4074074074074066</v>
      </c>
      <c r="D11" s="21">
        <f>C120</f>
        <v>38</v>
      </c>
      <c r="E11" s="22">
        <f t="shared" si="1"/>
        <v>6.896551724137931</v>
      </c>
      <c r="F11" s="69">
        <f>D120</f>
        <v>10.5</v>
      </c>
      <c r="G11" s="62">
        <f>E120</f>
        <v>210</v>
      </c>
      <c r="H11" s="62">
        <f>F120</f>
        <v>5</v>
      </c>
      <c r="I11" s="62">
        <f>G120</f>
        <v>25</v>
      </c>
    </row>
    <row r="12" spans="1:9" s="23" customFormat="1" ht="15" customHeight="1">
      <c r="A12" s="10" t="s">
        <v>25</v>
      </c>
      <c r="B12" s="21">
        <f>B128</f>
        <v>1</v>
      </c>
      <c r="C12" s="22">
        <f t="shared" si="0"/>
        <v>3.7037037037037033</v>
      </c>
      <c r="D12" s="21">
        <f>C128</f>
        <v>32</v>
      </c>
      <c r="E12" s="22">
        <f t="shared" si="1"/>
        <v>5.807622504537205</v>
      </c>
      <c r="F12" s="70">
        <f>D128</f>
        <v>12</v>
      </c>
      <c r="G12" s="63">
        <f>E128</f>
        <v>238</v>
      </c>
      <c r="H12" s="63">
        <f>F128</f>
        <v>6</v>
      </c>
      <c r="I12" s="63">
        <f>G128</f>
        <v>30</v>
      </c>
    </row>
    <row r="13" spans="1:9" s="20" customFormat="1" ht="18.75" customHeight="1" thickBot="1">
      <c r="A13" s="11" t="s">
        <v>26</v>
      </c>
      <c r="B13" s="24">
        <f>SUM(B4:B12)</f>
        <v>27</v>
      </c>
      <c r="C13" s="25">
        <f t="shared" si="0"/>
        <v>100</v>
      </c>
      <c r="D13" s="24">
        <f>SUM(D4:D12)</f>
        <v>551</v>
      </c>
      <c r="E13" s="25">
        <f t="shared" si="1"/>
        <v>100</v>
      </c>
      <c r="F13" s="71">
        <f>SUM(F4:F12)/9</f>
        <v>10.842592592592592</v>
      </c>
      <c r="G13" s="64">
        <f>SUM(G4:G12)/9</f>
        <v>211.01666666666668</v>
      </c>
      <c r="H13" s="64">
        <f>SUM(H4:H12)/9</f>
        <v>5.041666666666667</v>
      </c>
      <c r="I13" s="64">
        <f>SUM(I4:I12)/9</f>
        <v>25.699074074074076</v>
      </c>
    </row>
    <row r="14" spans="1:6" s="19" customFormat="1" ht="12.75">
      <c r="A14" s="30"/>
      <c r="B14" s="31"/>
      <c r="D14" s="31"/>
      <c r="F14" s="31"/>
    </row>
    <row r="15" spans="1:6" s="28" customFormat="1" ht="11.25">
      <c r="A15" s="32"/>
      <c r="B15" s="27"/>
      <c r="D15" s="27"/>
      <c r="F15" s="27"/>
    </row>
    <row r="20" ht="12.75">
      <c r="E20" t="s">
        <v>206</v>
      </c>
    </row>
    <row r="21" spans="4:5" ht="12.75">
      <c r="D21" s="95" t="s">
        <v>17</v>
      </c>
      <c r="E21" s="96">
        <f aca="true" t="shared" si="2" ref="E21:E29">B4</f>
        <v>2</v>
      </c>
    </row>
    <row r="22" spans="4:5" ht="12.75">
      <c r="D22" s="95" t="s">
        <v>18</v>
      </c>
      <c r="E22" s="96">
        <f t="shared" si="2"/>
        <v>9</v>
      </c>
    </row>
    <row r="23" spans="4:5" ht="12.75">
      <c r="D23" s="95" t="s">
        <v>19</v>
      </c>
      <c r="E23" s="96">
        <f t="shared" si="2"/>
        <v>3</v>
      </c>
    </row>
    <row r="24" spans="4:5" ht="12.75">
      <c r="D24" s="95" t="s">
        <v>20</v>
      </c>
      <c r="E24" s="96">
        <f t="shared" si="2"/>
        <v>1</v>
      </c>
    </row>
    <row r="25" spans="4:5" ht="12.75">
      <c r="D25" s="95" t="s">
        <v>21</v>
      </c>
      <c r="E25" s="96">
        <f t="shared" si="2"/>
        <v>4</v>
      </c>
    </row>
    <row r="26" spans="4:5" ht="12.75">
      <c r="D26" s="95" t="s">
        <v>22</v>
      </c>
      <c r="E26" s="96">
        <f t="shared" si="2"/>
        <v>1</v>
      </c>
    </row>
    <row r="27" spans="4:5" ht="12.75">
      <c r="D27" s="95" t="s">
        <v>23</v>
      </c>
      <c r="E27" s="96">
        <f t="shared" si="2"/>
        <v>4</v>
      </c>
    </row>
    <row r="28" spans="4:5" ht="12.75">
      <c r="D28" s="95" t="s">
        <v>24</v>
      </c>
      <c r="E28" s="96">
        <f t="shared" si="2"/>
        <v>2</v>
      </c>
    </row>
    <row r="29" spans="4:5" ht="12.75">
      <c r="D29" s="95" t="s">
        <v>25</v>
      </c>
      <c r="E29" s="96">
        <f t="shared" si="2"/>
        <v>1</v>
      </c>
    </row>
    <row r="32" s="72" customFormat="1" ht="12.75"/>
    <row r="33" s="72" customFormat="1" ht="12.75"/>
    <row r="34" s="72" customFormat="1" ht="12.75"/>
    <row r="35" s="72" customFormat="1" ht="12.75"/>
    <row r="36" s="72" customFormat="1" ht="12.75"/>
    <row r="37" s="72" customFormat="1" ht="12.75"/>
    <row r="38" s="72" customFormat="1" ht="12.75"/>
    <row r="39" s="72" customFormat="1" ht="12.75"/>
    <row r="40" s="72" customFormat="1" ht="12.75"/>
    <row r="41" s="72" customFormat="1" ht="12.75"/>
    <row r="42" s="72" customFormat="1" ht="12.75"/>
    <row r="43" spans="1:9" s="13" customFormat="1" ht="38.25" customHeight="1">
      <c r="A43" s="115" t="s">
        <v>27</v>
      </c>
      <c r="B43" s="115"/>
      <c r="C43" s="115"/>
      <c r="D43" s="115"/>
      <c r="E43" s="115"/>
      <c r="F43" s="115"/>
      <c r="G43" s="115"/>
      <c r="H43" s="115"/>
      <c r="I43" s="115"/>
    </row>
    <row r="44" s="72" customFormat="1" ht="12.75"/>
    <row r="45" spans="1:7" s="13" customFormat="1" ht="52.5" customHeight="1">
      <c r="A45" s="15" t="s">
        <v>41</v>
      </c>
      <c r="B45" s="106" t="s">
        <v>40</v>
      </c>
      <c r="C45" s="106"/>
      <c r="D45" s="106"/>
      <c r="E45" s="106"/>
      <c r="F45" s="106"/>
      <c r="G45" s="106"/>
    </row>
    <row r="46" spans="1:7" s="16" customFormat="1" ht="36" customHeight="1">
      <c r="A46" s="113" t="s">
        <v>28</v>
      </c>
      <c r="B46" s="107" t="s">
        <v>12</v>
      </c>
      <c r="C46" s="107"/>
      <c r="D46" s="107"/>
      <c r="E46" s="107"/>
      <c r="F46" s="107"/>
      <c r="G46" s="107"/>
    </row>
    <row r="47" spans="1:7" s="14" customFormat="1" ht="16.5" customHeight="1">
      <c r="A47" s="113"/>
      <c r="B47" s="109" t="s">
        <v>13</v>
      </c>
      <c r="C47" s="109" t="s">
        <v>29</v>
      </c>
      <c r="D47" s="108" t="s">
        <v>30</v>
      </c>
      <c r="E47" s="108"/>
      <c r="F47" s="108"/>
      <c r="G47" s="108"/>
    </row>
    <row r="48" spans="1:7" s="72" customFormat="1" ht="39.75" customHeight="1">
      <c r="A48" s="113"/>
      <c r="B48" s="109"/>
      <c r="C48" s="109"/>
      <c r="D48" s="49" t="s">
        <v>31</v>
      </c>
      <c r="E48" s="49" t="s">
        <v>32</v>
      </c>
      <c r="F48" s="49" t="s">
        <v>33</v>
      </c>
      <c r="G48" s="50" t="s">
        <v>77</v>
      </c>
    </row>
    <row r="49" spans="1:9" s="16" customFormat="1" ht="12" customHeight="1">
      <c r="A49" s="39" t="s">
        <v>45</v>
      </c>
      <c r="B49" s="40">
        <v>1</v>
      </c>
      <c r="C49" s="40">
        <v>12</v>
      </c>
      <c r="D49" s="40">
        <v>10</v>
      </c>
      <c r="E49" s="40">
        <v>180</v>
      </c>
      <c r="F49" s="41">
        <v>5</v>
      </c>
      <c r="G49" s="41">
        <v>23</v>
      </c>
      <c r="I49" s="14"/>
    </row>
    <row r="50" spans="1:9" s="16" customFormat="1" ht="12" customHeight="1">
      <c r="A50" s="42" t="s">
        <v>46</v>
      </c>
      <c r="B50" s="43">
        <v>1</v>
      </c>
      <c r="C50" s="43">
        <v>25</v>
      </c>
      <c r="D50" s="43">
        <v>11</v>
      </c>
      <c r="E50" s="43">
        <v>209</v>
      </c>
      <c r="F50" s="44">
        <v>5</v>
      </c>
      <c r="G50" s="44">
        <v>23</v>
      </c>
      <c r="I50" s="14"/>
    </row>
    <row r="51" spans="1:9" s="48" customFormat="1" ht="25.5" customHeight="1">
      <c r="A51" s="38" t="s">
        <v>49</v>
      </c>
      <c r="B51" s="45">
        <v>2</v>
      </c>
      <c r="C51" s="45">
        <v>37</v>
      </c>
      <c r="D51" s="46">
        <v>10.5</v>
      </c>
      <c r="E51" s="46">
        <v>194.5</v>
      </c>
      <c r="F51" s="46">
        <v>5</v>
      </c>
      <c r="G51" s="47">
        <v>23</v>
      </c>
      <c r="I51" s="14"/>
    </row>
    <row r="52" spans="1:9" s="48" customFormat="1" ht="25.5" customHeight="1">
      <c r="A52" s="75"/>
      <c r="B52" s="76"/>
      <c r="C52" s="76"/>
      <c r="D52" s="77"/>
      <c r="E52" s="77"/>
      <c r="F52" s="77"/>
      <c r="G52" s="78"/>
      <c r="I52" s="14"/>
    </row>
    <row r="53" s="72" customFormat="1" ht="12.75"/>
    <row r="54" spans="1:7" s="13" customFormat="1" ht="52.5" customHeight="1">
      <c r="A54" s="15" t="s">
        <v>170</v>
      </c>
      <c r="B54" s="117" t="s">
        <v>128</v>
      </c>
      <c r="C54" s="118"/>
      <c r="D54" s="118"/>
      <c r="E54" s="118"/>
      <c r="F54" s="118"/>
      <c r="G54" s="119"/>
    </row>
    <row r="55" spans="1:7" s="16" customFormat="1" ht="36" customHeight="1">
      <c r="A55" s="113" t="s">
        <v>28</v>
      </c>
      <c r="B55" s="107" t="s">
        <v>12</v>
      </c>
      <c r="C55" s="107"/>
      <c r="D55" s="107"/>
      <c r="E55" s="107"/>
      <c r="F55" s="107"/>
      <c r="G55" s="107"/>
    </row>
    <row r="56" spans="1:7" s="14" customFormat="1" ht="16.5" customHeight="1">
      <c r="A56" s="113"/>
      <c r="B56" s="109" t="s">
        <v>13</v>
      </c>
      <c r="C56" s="109" t="s">
        <v>29</v>
      </c>
      <c r="D56" s="108" t="s">
        <v>30</v>
      </c>
      <c r="E56" s="108"/>
      <c r="F56" s="108"/>
      <c r="G56" s="108"/>
    </row>
    <row r="57" spans="1:7" s="72" customFormat="1" ht="44.25" customHeight="1">
      <c r="A57" s="113"/>
      <c r="B57" s="109"/>
      <c r="C57" s="109"/>
      <c r="D57" s="49" t="s">
        <v>31</v>
      </c>
      <c r="E57" s="49" t="s">
        <v>32</v>
      </c>
      <c r="F57" s="49" t="s">
        <v>33</v>
      </c>
      <c r="G57" s="50" t="s">
        <v>77</v>
      </c>
    </row>
    <row r="58" spans="1:9" s="16" customFormat="1" ht="12" customHeight="1">
      <c r="A58" s="39" t="s">
        <v>51</v>
      </c>
      <c r="B58" s="40">
        <v>1</v>
      </c>
      <c r="C58" s="40">
        <v>28</v>
      </c>
      <c r="D58" s="40">
        <v>11</v>
      </c>
      <c r="E58" s="40">
        <v>217</v>
      </c>
      <c r="F58" s="41">
        <v>5</v>
      </c>
      <c r="G58" s="41">
        <v>25</v>
      </c>
      <c r="I58" s="14"/>
    </row>
    <row r="59" spans="1:9" s="16" customFormat="1" ht="12" customHeight="1">
      <c r="A59" s="39" t="s">
        <v>52</v>
      </c>
      <c r="B59" s="40">
        <v>1</v>
      </c>
      <c r="C59" s="40">
        <v>9</v>
      </c>
      <c r="D59" s="40">
        <v>10</v>
      </c>
      <c r="E59" s="40">
        <v>201</v>
      </c>
      <c r="F59" s="41">
        <v>5</v>
      </c>
      <c r="G59" s="41">
        <v>25</v>
      </c>
      <c r="I59" s="14"/>
    </row>
    <row r="60" spans="1:9" s="16" customFormat="1" ht="12" customHeight="1">
      <c r="A60" s="39" t="s">
        <v>48</v>
      </c>
      <c r="B60" s="40">
        <v>2</v>
      </c>
      <c r="C60" s="40">
        <v>16</v>
      </c>
      <c r="D60" s="40">
        <v>10</v>
      </c>
      <c r="E60" s="40">
        <v>178</v>
      </c>
      <c r="F60" s="41">
        <v>2.5</v>
      </c>
      <c r="G60" s="41">
        <v>11.5</v>
      </c>
      <c r="I60" s="14"/>
    </row>
    <row r="61" spans="1:9" s="16" customFormat="1" ht="12" customHeight="1">
      <c r="A61" s="39" t="s">
        <v>18</v>
      </c>
      <c r="B61" s="40">
        <v>5</v>
      </c>
      <c r="C61" s="40">
        <v>169</v>
      </c>
      <c r="D61" s="40">
        <v>10</v>
      </c>
      <c r="E61" s="40">
        <v>198.6</v>
      </c>
      <c r="F61" s="41">
        <v>5</v>
      </c>
      <c r="G61" s="41">
        <v>25</v>
      </c>
      <c r="I61" s="14"/>
    </row>
    <row r="62" spans="1:9" s="48" customFormat="1" ht="25.5" customHeight="1">
      <c r="A62" s="38" t="s">
        <v>50</v>
      </c>
      <c r="B62" s="45">
        <v>9</v>
      </c>
      <c r="C62" s="45">
        <v>222</v>
      </c>
      <c r="D62" s="46">
        <v>10.25</v>
      </c>
      <c r="E62" s="46">
        <v>198.65</v>
      </c>
      <c r="F62" s="46">
        <v>4.375</v>
      </c>
      <c r="G62" s="47">
        <v>21.625</v>
      </c>
      <c r="I62" s="14"/>
    </row>
    <row r="63" s="72" customFormat="1" ht="12.75"/>
    <row r="64" s="72" customFormat="1" ht="12.75"/>
    <row r="65" spans="1:7" s="13" customFormat="1" ht="52.5" customHeight="1">
      <c r="A65" s="15" t="s">
        <v>171</v>
      </c>
      <c r="B65" s="117" t="s">
        <v>129</v>
      </c>
      <c r="C65" s="118"/>
      <c r="D65" s="118"/>
      <c r="E65" s="118"/>
      <c r="F65" s="118"/>
      <c r="G65" s="119"/>
    </row>
    <row r="66" spans="1:7" s="16" customFormat="1" ht="36" customHeight="1">
      <c r="A66" s="113" t="s">
        <v>28</v>
      </c>
      <c r="B66" s="107" t="s">
        <v>12</v>
      </c>
      <c r="C66" s="107"/>
      <c r="D66" s="107"/>
      <c r="E66" s="107"/>
      <c r="F66" s="107"/>
      <c r="G66" s="107"/>
    </row>
    <row r="67" spans="1:7" s="14" customFormat="1" ht="16.5" customHeight="1">
      <c r="A67" s="113"/>
      <c r="B67" s="109" t="s">
        <v>13</v>
      </c>
      <c r="C67" s="109" t="s">
        <v>29</v>
      </c>
      <c r="D67" s="108" t="s">
        <v>30</v>
      </c>
      <c r="E67" s="108"/>
      <c r="F67" s="108"/>
      <c r="G67" s="108"/>
    </row>
    <row r="68" spans="1:7" s="72" customFormat="1" ht="45" customHeight="1">
      <c r="A68" s="113"/>
      <c r="B68" s="109"/>
      <c r="C68" s="109"/>
      <c r="D68" s="49" t="s">
        <v>31</v>
      </c>
      <c r="E68" s="49" t="s">
        <v>32</v>
      </c>
      <c r="F68" s="49" t="s">
        <v>33</v>
      </c>
      <c r="G68" s="50" t="s">
        <v>77</v>
      </c>
    </row>
    <row r="69" spans="1:9" s="16" customFormat="1" ht="12" customHeight="1">
      <c r="A69" s="39" t="s">
        <v>61</v>
      </c>
      <c r="B69" s="40">
        <v>1</v>
      </c>
      <c r="C69" s="40">
        <v>16</v>
      </c>
      <c r="D69" s="40">
        <v>10</v>
      </c>
      <c r="E69" s="40">
        <v>181</v>
      </c>
      <c r="F69" s="41">
        <v>5</v>
      </c>
      <c r="G69" s="41">
        <v>27</v>
      </c>
      <c r="I69" s="14"/>
    </row>
    <row r="70" spans="1:9" s="16" customFormat="1" ht="12" customHeight="1">
      <c r="A70" s="39" t="s">
        <v>62</v>
      </c>
      <c r="B70" s="40">
        <v>1</v>
      </c>
      <c r="C70" s="40">
        <v>18</v>
      </c>
      <c r="D70" s="40">
        <v>10</v>
      </c>
      <c r="E70" s="40">
        <v>209</v>
      </c>
      <c r="F70" s="41">
        <v>5</v>
      </c>
      <c r="G70" s="41">
        <v>28</v>
      </c>
      <c r="I70" s="14"/>
    </row>
    <row r="71" spans="1:9" s="16" customFormat="1" ht="12" customHeight="1">
      <c r="A71" s="39" t="s">
        <v>63</v>
      </c>
      <c r="B71" s="40">
        <v>1</v>
      </c>
      <c r="C71" s="40">
        <v>16</v>
      </c>
      <c r="D71" s="40">
        <v>10</v>
      </c>
      <c r="E71" s="40">
        <v>181</v>
      </c>
      <c r="F71" s="41">
        <v>5</v>
      </c>
      <c r="G71" s="41">
        <v>28</v>
      </c>
      <c r="I71" s="14"/>
    </row>
    <row r="72" spans="1:9" s="48" customFormat="1" ht="25.5" customHeight="1">
      <c r="A72" s="15" t="s">
        <v>60</v>
      </c>
      <c r="B72" s="45">
        <f>SUM(B69:B71)</f>
        <v>3</v>
      </c>
      <c r="C72" s="45">
        <f>SUM(C69:C71)</f>
        <v>50</v>
      </c>
      <c r="D72" s="46">
        <f>SUM(D69:D71)/3</f>
        <v>10</v>
      </c>
      <c r="E72" s="46">
        <f>SUM(E69:E71)/3</f>
        <v>190.33333333333334</v>
      </c>
      <c r="F72" s="46">
        <f>SUM(F69:F71)/3</f>
        <v>5</v>
      </c>
      <c r="G72" s="47">
        <f>SUM(G69:G71)/3</f>
        <v>27.666666666666668</v>
      </c>
      <c r="I72" s="14"/>
    </row>
    <row r="73" s="72" customFormat="1" ht="12.75"/>
    <row r="74" s="72" customFormat="1" ht="12.75"/>
    <row r="75" spans="1:7" s="13" customFormat="1" ht="52.5" customHeight="1">
      <c r="A75" s="15" t="s">
        <v>172</v>
      </c>
      <c r="B75" s="117" t="s">
        <v>130</v>
      </c>
      <c r="C75" s="118"/>
      <c r="D75" s="118"/>
      <c r="E75" s="118"/>
      <c r="F75" s="118"/>
      <c r="G75" s="119"/>
    </row>
    <row r="76" spans="1:7" s="16" customFormat="1" ht="36" customHeight="1">
      <c r="A76" s="113" t="s">
        <v>28</v>
      </c>
      <c r="B76" s="107" t="s">
        <v>12</v>
      </c>
      <c r="C76" s="107"/>
      <c r="D76" s="107"/>
      <c r="E76" s="107"/>
      <c r="F76" s="107"/>
      <c r="G76" s="107"/>
    </row>
    <row r="77" spans="1:7" s="14" customFormat="1" ht="16.5" customHeight="1">
      <c r="A77" s="113"/>
      <c r="B77" s="109" t="s">
        <v>13</v>
      </c>
      <c r="C77" s="109" t="s">
        <v>29</v>
      </c>
      <c r="D77" s="108" t="s">
        <v>30</v>
      </c>
      <c r="E77" s="108"/>
      <c r="F77" s="108"/>
      <c r="G77" s="108"/>
    </row>
    <row r="78" spans="1:7" s="72" customFormat="1" ht="39.75" customHeight="1">
      <c r="A78" s="113"/>
      <c r="B78" s="109"/>
      <c r="C78" s="109"/>
      <c r="D78" s="49" t="s">
        <v>31</v>
      </c>
      <c r="E78" s="49" t="s">
        <v>32</v>
      </c>
      <c r="F78" s="49" t="s">
        <v>33</v>
      </c>
      <c r="G78" s="50" t="s">
        <v>77</v>
      </c>
    </row>
    <row r="79" spans="1:9" s="16" customFormat="1" ht="12" customHeight="1">
      <c r="A79" s="39" t="s">
        <v>20</v>
      </c>
      <c r="B79" s="40">
        <v>1</v>
      </c>
      <c r="C79" s="40">
        <v>20</v>
      </c>
      <c r="D79" s="40">
        <v>11</v>
      </c>
      <c r="E79" s="40">
        <v>215</v>
      </c>
      <c r="F79" s="41">
        <v>5</v>
      </c>
      <c r="G79" s="41">
        <v>30</v>
      </c>
      <c r="I79" s="14"/>
    </row>
    <row r="80" spans="1:9" s="48" customFormat="1" ht="25.5" customHeight="1">
      <c r="A80" s="15" t="s">
        <v>69</v>
      </c>
      <c r="B80" s="45">
        <f aca="true" t="shared" si="3" ref="B80:G80">SUM(B79)</f>
        <v>1</v>
      </c>
      <c r="C80" s="45">
        <f t="shared" si="3"/>
        <v>20</v>
      </c>
      <c r="D80" s="46">
        <f t="shared" si="3"/>
        <v>11</v>
      </c>
      <c r="E80" s="46">
        <f t="shared" si="3"/>
        <v>215</v>
      </c>
      <c r="F80" s="46">
        <f t="shared" si="3"/>
        <v>5</v>
      </c>
      <c r="G80" s="47">
        <f t="shared" si="3"/>
        <v>30</v>
      </c>
      <c r="I80" s="14"/>
    </row>
    <row r="81" s="72" customFormat="1" ht="12.75">
      <c r="H81" s="74"/>
    </row>
    <row r="82" s="72" customFormat="1" ht="12.75"/>
    <row r="83" spans="1:7" s="13" customFormat="1" ht="52.5" customHeight="1">
      <c r="A83" s="15" t="s">
        <v>173</v>
      </c>
      <c r="B83" s="117" t="s">
        <v>179</v>
      </c>
      <c r="C83" s="118"/>
      <c r="D83" s="118"/>
      <c r="E83" s="118"/>
      <c r="F83" s="118"/>
      <c r="G83" s="119"/>
    </row>
    <row r="84" spans="1:7" s="16" customFormat="1" ht="36" customHeight="1">
      <c r="A84" s="113" t="s">
        <v>28</v>
      </c>
      <c r="B84" s="107" t="s">
        <v>12</v>
      </c>
      <c r="C84" s="107"/>
      <c r="D84" s="107"/>
      <c r="E84" s="107"/>
      <c r="F84" s="107"/>
      <c r="G84" s="107"/>
    </row>
    <row r="85" spans="1:7" s="14" customFormat="1" ht="16.5" customHeight="1">
      <c r="A85" s="113"/>
      <c r="B85" s="109" t="s">
        <v>13</v>
      </c>
      <c r="C85" s="109" t="s">
        <v>29</v>
      </c>
      <c r="D85" s="108" t="s">
        <v>30</v>
      </c>
      <c r="E85" s="108"/>
      <c r="F85" s="108"/>
      <c r="G85" s="108"/>
    </row>
    <row r="86" spans="1:7" s="72" customFormat="1" ht="39.75" customHeight="1">
      <c r="A86" s="113"/>
      <c r="B86" s="109"/>
      <c r="C86" s="109"/>
      <c r="D86" s="49" t="s">
        <v>31</v>
      </c>
      <c r="E86" s="49" t="s">
        <v>32</v>
      </c>
      <c r="F86" s="49" t="s">
        <v>33</v>
      </c>
      <c r="G86" s="50" t="s">
        <v>77</v>
      </c>
    </row>
    <row r="87" spans="1:9" s="16" customFormat="1" ht="16.5" customHeight="1">
      <c r="A87" s="39" t="s">
        <v>78</v>
      </c>
      <c r="B87" s="40">
        <v>1</v>
      </c>
      <c r="C87" s="40">
        <v>16</v>
      </c>
      <c r="D87" s="40">
        <v>11</v>
      </c>
      <c r="E87" s="40">
        <v>213</v>
      </c>
      <c r="F87" s="41">
        <v>5</v>
      </c>
      <c r="G87" s="41">
        <v>26</v>
      </c>
      <c r="I87" s="14"/>
    </row>
    <row r="88" spans="1:9" s="16" customFormat="1" ht="12" customHeight="1">
      <c r="A88" s="39" t="s">
        <v>79</v>
      </c>
      <c r="B88" s="40">
        <v>1</v>
      </c>
      <c r="C88" s="40">
        <v>18</v>
      </c>
      <c r="D88" s="40">
        <v>10</v>
      </c>
      <c r="E88" s="40">
        <v>195</v>
      </c>
      <c r="F88" s="41">
        <v>5</v>
      </c>
      <c r="G88" s="41">
        <v>23</v>
      </c>
      <c r="I88" s="14"/>
    </row>
    <row r="89" spans="1:9" s="16" customFormat="1" ht="18" customHeight="1">
      <c r="A89" s="39" t="s">
        <v>80</v>
      </c>
      <c r="B89" s="40">
        <v>1</v>
      </c>
      <c r="C89" s="40">
        <v>10</v>
      </c>
      <c r="D89" s="40">
        <v>11</v>
      </c>
      <c r="E89" s="40">
        <v>214</v>
      </c>
      <c r="F89" s="41">
        <v>5</v>
      </c>
      <c r="G89" s="41">
        <v>25</v>
      </c>
      <c r="I89" s="14"/>
    </row>
    <row r="90" spans="1:9" s="16" customFormat="1" ht="12" customHeight="1">
      <c r="A90" s="39" t="s">
        <v>81</v>
      </c>
      <c r="B90" s="40">
        <v>1</v>
      </c>
      <c r="C90" s="40">
        <v>16</v>
      </c>
      <c r="D90" s="40">
        <v>10</v>
      </c>
      <c r="E90" s="40">
        <v>190</v>
      </c>
      <c r="F90" s="41">
        <v>5</v>
      </c>
      <c r="G90" s="41">
        <v>22</v>
      </c>
      <c r="I90" s="14"/>
    </row>
    <row r="91" spans="1:9" s="48" customFormat="1" ht="25.5" customHeight="1">
      <c r="A91" s="15" t="s">
        <v>76</v>
      </c>
      <c r="B91" s="45">
        <f>SUM(B87:B90)</f>
        <v>4</v>
      </c>
      <c r="C91" s="45">
        <f>SUM(C87:C90)</f>
        <v>60</v>
      </c>
      <c r="D91" s="46">
        <f>SUM(D87:D90)/4</f>
        <v>10.5</v>
      </c>
      <c r="E91" s="46">
        <f>SUM(E87:E90)/4</f>
        <v>203</v>
      </c>
      <c r="F91" s="46">
        <f>SUM(F87:F90)/4</f>
        <v>5</v>
      </c>
      <c r="G91" s="47">
        <f>SUM(G87:G90)/4</f>
        <v>24</v>
      </c>
      <c r="I91" s="14"/>
    </row>
    <row r="92" s="72" customFormat="1" ht="12.75"/>
    <row r="93" s="72" customFormat="1" ht="12.75"/>
    <row r="94" spans="1:7" s="13" customFormat="1" ht="52.5" customHeight="1">
      <c r="A94" s="15" t="s">
        <v>174</v>
      </c>
      <c r="B94" s="117" t="s">
        <v>131</v>
      </c>
      <c r="C94" s="118"/>
      <c r="D94" s="118"/>
      <c r="E94" s="118"/>
      <c r="F94" s="118"/>
      <c r="G94" s="119"/>
    </row>
    <row r="95" spans="1:7" s="16" customFormat="1" ht="36" customHeight="1">
      <c r="A95" s="113" t="s">
        <v>28</v>
      </c>
      <c r="B95" s="107" t="s">
        <v>12</v>
      </c>
      <c r="C95" s="107"/>
      <c r="D95" s="107"/>
      <c r="E95" s="107"/>
      <c r="F95" s="107"/>
      <c r="G95" s="107"/>
    </row>
    <row r="96" spans="1:7" s="14" customFormat="1" ht="16.5" customHeight="1">
      <c r="A96" s="113"/>
      <c r="B96" s="109" t="s">
        <v>13</v>
      </c>
      <c r="C96" s="109" t="s">
        <v>29</v>
      </c>
      <c r="D96" s="108" t="s">
        <v>30</v>
      </c>
      <c r="E96" s="108"/>
      <c r="F96" s="108"/>
      <c r="G96" s="108"/>
    </row>
    <row r="97" spans="1:7" s="72" customFormat="1" ht="39.75" customHeight="1">
      <c r="A97" s="113"/>
      <c r="B97" s="109"/>
      <c r="C97" s="109"/>
      <c r="D97" s="49" t="s">
        <v>31</v>
      </c>
      <c r="E97" s="49" t="s">
        <v>32</v>
      </c>
      <c r="F97" s="49" t="s">
        <v>33</v>
      </c>
      <c r="G97" s="50" t="s">
        <v>77</v>
      </c>
    </row>
    <row r="98" spans="1:9" s="16" customFormat="1" ht="15" customHeight="1">
      <c r="A98" s="39" t="s">
        <v>84</v>
      </c>
      <c r="B98" s="40">
        <v>1</v>
      </c>
      <c r="C98" s="40">
        <v>16</v>
      </c>
      <c r="D98" s="40">
        <v>12</v>
      </c>
      <c r="E98" s="40">
        <v>235</v>
      </c>
      <c r="F98" s="41">
        <v>5</v>
      </c>
      <c r="G98" s="41">
        <v>25</v>
      </c>
      <c r="I98" s="14"/>
    </row>
    <row r="99" spans="1:9" s="48" customFormat="1" ht="25.5" customHeight="1">
      <c r="A99" s="15" t="s">
        <v>83</v>
      </c>
      <c r="B99" s="45">
        <v>1</v>
      </c>
      <c r="C99" s="45">
        <v>16</v>
      </c>
      <c r="D99" s="46">
        <v>12</v>
      </c>
      <c r="E99" s="46">
        <v>235</v>
      </c>
      <c r="F99" s="46">
        <v>5</v>
      </c>
      <c r="G99" s="47">
        <v>25</v>
      </c>
      <c r="I99" s="14"/>
    </row>
    <row r="100" s="72" customFormat="1" ht="12.75"/>
    <row r="101" s="72" customFormat="1" ht="12.75"/>
    <row r="102" s="72" customFormat="1" ht="12.75"/>
    <row r="103" spans="1:7" s="13" customFormat="1" ht="52.5" customHeight="1">
      <c r="A103" s="15" t="s">
        <v>175</v>
      </c>
      <c r="B103" s="117" t="s">
        <v>132</v>
      </c>
      <c r="C103" s="118"/>
      <c r="D103" s="118"/>
      <c r="E103" s="118"/>
      <c r="F103" s="118"/>
      <c r="G103" s="119"/>
    </row>
    <row r="104" spans="1:7" s="16" customFormat="1" ht="36" customHeight="1">
      <c r="A104" s="113" t="s">
        <v>28</v>
      </c>
      <c r="B104" s="107" t="s">
        <v>12</v>
      </c>
      <c r="C104" s="107"/>
      <c r="D104" s="107"/>
      <c r="E104" s="107"/>
      <c r="F104" s="107"/>
      <c r="G104" s="107"/>
    </row>
    <row r="105" spans="1:7" s="14" customFormat="1" ht="16.5" customHeight="1">
      <c r="A105" s="113"/>
      <c r="B105" s="109" t="s">
        <v>13</v>
      </c>
      <c r="C105" s="109" t="s">
        <v>29</v>
      </c>
      <c r="D105" s="108" t="s">
        <v>30</v>
      </c>
      <c r="E105" s="108"/>
      <c r="F105" s="108"/>
      <c r="G105" s="108"/>
    </row>
    <row r="106" spans="1:7" s="72" customFormat="1" ht="39.75" customHeight="1">
      <c r="A106" s="113"/>
      <c r="B106" s="109"/>
      <c r="C106" s="109"/>
      <c r="D106" s="49" t="s">
        <v>31</v>
      </c>
      <c r="E106" s="49" t="s">
        <v>32</v>
      </c>
      <c r="F106" s="49" t="s">
        <v>33</v>
      </c>
      <c r="G106" s="50" t="s">
        <v>77</v>
      </c>
    </row>
    <row r="107" spans="1:9" s="16" customFormat="1" ht="15" customHeight="1">
      <c r="A107" s="39" t="s">
        <v>93</v>
      </c>
      <c r="B107" s="40">
        <v>1</v>
      </c>
      <c r="C107" s="40">
        <v>20</v>
      </c>
      <c r="D107" s="40">
        <v>11</v>
      </c>
      <c r="E107" s="40">
        <v>220</v>
      </c>
      <c r="F107" s="41">
        <v>5</v>
      </c>
      <c r="G107" s="41">
        <v>25</v>
      </c>
      <c r="I107" s="14"/>
    </row>
    <row r="108" spans="1:9" s="16" customFormat="1" ht="15" customHeight="1">
      <c r="A108" s="39" t="s">
        <v>94</v>
      </c>
      <c r="B108" s="40">
        <v>1</v>
      </c>
      <c r="C108" s="40">
        <v>16</v>
      </c>
      <c r="D108" s="40">
        <v>12</v>
      </c>
      <c r="E108" s="40">
        <v>226</v>
      </c>
      <c r="F108" s="41">
        <v>5</v>
      </c>
      <c r="G108" s="41">
        <v>25</v>
      </c>
      <c r="I108" s="14"/>
    </row>
    <row r="109" spans="1:9" s="16" customFormat="1" ht="15" customHeight="1">
      <c r="A109" s="39" t="s">
        <v>23</v>
      </c>
      <c r="B109" s="40">
        <v>2</v>
      </c>
      <c r="C109" s="40">
        <v>40</v>
      </c>
      <c r="D109" s="40">
        <v>9.5</v>
      </c>
      <c r="E109" s="40">
        <v>198</v>
      </c>
      <c r="F109" s="41">
        <v>5</v>
      </c>
      <c r="G109" s="41">
        <v>25</v>
      </c>
      <c r="I109" s="14"/>
    </row>
    <row r="110" spans="1:9" s="48" customFormat="1" ht="25.5" customHeight="1">
      <c r="A110" s="15" t="s">
        <v>92</v>
      </c>
      <c r="B110" s="45">
        <f>SUM(B107:B109)</f>
        <v>4</v>
      </c>
      <c r="C110" s="45">
        <f>SUM(C107:C109)</f>
        <v>76</v>
      </c>
      <c r="D110" s="46">
        <f>SUM(D107:D109)/3</f>
        <v>10.833333333333334</v>
      </c>
      <c r="E110" s="46">
        <f>SUM(E107:E109)/3</f>
        <v>214.66666666666666</v>
      </c>
      <c r="F110" s="46">
        <f>SUM(F107:F109)/3</f>
        <v>5</v>
      </c>
      <c r="G110" s="47">
        <f>SUM(G107:G109)/3</f>
        <v>25</v>
      </c>
      <c r="I110" s="14"/>
    </row>
    <row r="111" spans="1:7" s="72" customFormat="1" ht="12.75">
      <c r="A111" s="51"/>
      <c r="B111" s="79"/>
      <c r="C111" s="80"/>
      <c r="D111" s="81"/>
      <c r="E111" s="80"/>
      <c r="F111" s="80"/>
      <c r="G111" s="80"/>
    </row>
    <row r="112" s="72" customFormat="1" ht="12.75"/>
    <row r="113" s="72" customFormat="1" ht="12.75"/>
    <row r="114" spans="1:7" s="13" customFormat="1" ht="52.5" customHeight="1">
      <c r="A114" s="15" t="s">
        <v>176</v>
      </c>
      <c r="B114" s="117" t="s">
        <v>133</v>
      </c>
      <c r="C114" s="118"/>
      <c r="D114" s="118"/>
      <c r="E114" s="118"/>
      <c r="F114" s="118"/>
      <c r="G114" s="119"/>
    </row>
    <row r="115" spans="1:7" s="16" customFormat="1" ht="36" customHeight="1">
      <c r="A115" s="113" t="s">
        <v>28</v>
      </c>
      <c r="B115" s="107" t="s">
        <v>12</v>
      </c>
      <c r="C115" s="107"/>
      <c r="D115" s="107"/>
      <c r="E115" s="107"/>
      <c r="F115" s="107"/>
      <c r="G115" s="107"/>
    </row>
    <row r="116" spans="1:7" s="14" customFormat="1" ht="16.5" customHeight="1">
      <c r="A116" s="113"/>
      <c r="B116" s="109" t="s">
        <v>13</v>
      </c>
      <c r="C116" s="109" t="s">
        <v>29</v>
      </c>
      <c r="D116" s="108" t="s">
        <v>30</v>
      </c>
      <c r="E116" s="108"/>
      <c r="F116" s="108"/>
      <c r="G116" s="108"/>
    </row>
    <row r="117" spans="1:7" s="72" customFormat="1" ht="39.75" customHeight="1">
      <c r="A117" s="113"/>
      <c r="B117" s="109"/>
      <c r="C117" s="109"/>
      <c r="D117" s="49" t="s">
        <v>31</v>
      </c>
      <c r="E117" s="49" t="s">
        <v>32</v>
      </c>
      <c r="F117" s="49" t="s">
        <v>33</v>
      </c>
      <c r="G117" s="50" t="s">
        <v>77</v>
      </c>
    </row>
    <row r="118" spans="1:9" s="16" customFormat="1" ht="15" customHeight="1">
      <c r="A118" s="39" t="s">
        <v>96</v>
      </c>
      <c r="B118" s="40">
        <v>1</v>
      </c>
      <c r="C118" s="40">
        <v>30</v>
      </c>
      <c r="D118" s="40">
        <v>10</v>
      </c>
      <c r="E118" s="40">
        <v>216</v>
      </c>
      <c r="F118" s="41">
        <v>5</v>
      </c>
      <c r="G118" s="41">
        <v>25</v>
      </c>
      <c r="I118" s="14"/>
    </row>
    <row r="119" spans="1:9" s="16" customFormat="1" ht="15" customHeight="1">
      <c r="A119" s="39" t="s">
        <v>97</v>
      </c>
      <c r="B119" s="40">
        <v>1</v>
      </c>
      <c r="C119" s="40">
        <v>8</v>
      </c>
      <c r="D119" s="40">
        <v>11</v>
      </c>
      <c r="E119" s="40">
        <v>204</v>
      </c>
      <c r="F119" s="41">
        <v>5</v>
      </c>
      <c r="G119" s="41">
        <v>25</v>
      </c>
      <c r="I119" s="14"/>
    </row>
    <row r="120" spans="1:9" s="48" customFormat="1" ht="25.5" customHeight="1">
      <c r="A120" s="15" t="s">
        <v>98</v>
      </c>
      <c r="B120" s="45">
        <v>2</v>
      </c>
      <c r="C120" s="45">
        <v>38</v>
      </c>
      <c r="D120" s="46">
        <v>10.5</v>
      </c>
      <c r="E120" s="46">
        <v>210</v>
      </c>
      <c r="F120" s="46">
        <v>5</v>
      </c>
      <c r="G120" s="47">
        <v>25</v>
      </c>
      <c r="I120" s="14"/>
    </row>
    <row r="121" s="72" customFormat="1" ht="12.75"/>
    <row r="122" s="72" customFormat="1" ht="12.75"/>
    <row r="123" spans="1:7" s="13" customFormat="1" ht="52.5" customHeight="1">
      <c r="A123" s="15" t="s">
        <v>178</v>
      </c>
      <c r="B123" s="117" t="s">
        <v>177</v>
      </c>
      <c r="C123" s="118"/>
      <c r="D123" s="118"/>
      <c r="E123" s="118"/>
      <c r="F123" s="118"/>
      <c r="G123" s="119"/>
    </row>
    <row r="124" spans="1:7" s="16" customFormat="1" ht="36" customHeight="1">
      <c r="A124" s="113" t="s">
        <v>28</v>
      </c>
      <c r="B124" s="107" t="s">
        <v>12</v>
      </c>
      <c r="C124" s="107"/>
      <c r="D124" s="107"/>
      <c r="E124" s="107"/>
      <c r="F124" s="107"/>
      <c r="G124" s="107"/>
    </row>
    <row r="125" spans="1:7" s="14" customFormat="1" ht="16.5" customHeight="1">
      <c r="A125" s="113"/>
      <c r="B125" s="109" t="s">
        <v>13</v>
      </c>
      <c r="C125" s="109" t="s">
        <v>29</v>
      </c>
      <c r="D125" s="108" t="s">
        <v>30</v>
      </c>
      <c r="E125" s="108"/>
      <c r="F125" s="108"/>
      <c r="G125" s="108"/>
    </row>
    <row r="126" spans="1:7" s="72" customFormat="1" ht="39.75" customHeight="1">
      <c r="A126" s="113"/>
      <c r="B126" s="109"/>
      <c r="C126" s="109"/>
      <c r="D126" s="49" t="s">
        <v>31</v>
      </c>
      <c r="E126" s="49" t="s">
        <v>32</v>
      </c>
      <c r="F126" s="49" t="s">
        <v>33</v>
      </c>
      <c r="G126" s="50" t="s">
        <v>77</v>
      </c>
    </row>
    <row r="127" spans="1:9" s="16" customFormat="1" ht="18.75" customHeight="1">
      <c r="A127" s="39" t="s">
        <v>103</v>
      </c>
      <c r="B127" s="40">
        <v>1</v>
      </c>
      <c r="C127" s="40">
        <v>32</v>
      </c>
      <c r="D127" s="40">
        <v>12</v>
      </c>
      <c r="E127" s="40">
        <v>238</v>
      </c>
      <c r="F127" s="41">
        <v>6</v>
      </c>
      <c r="G127" s="41">
        <v>30</v>
      </c>
      <c r="I127" s="14"/>
    </row>
    <row r="128" spans="1:9" s="48" customFormat="1" ht="25.5" customHeight="1">
      <c r="A128" s="15" t="s">
        <v>104</v>
      </c>
      <c r="B128" s="45">
        <f aca="true" t="shared" si="4" ref="B128:G128">SUM(B127)</f>
        <v>1</v>
      </c>
      <c r="C128" s="45">
        <f t="shared" si="4"/>
        <v>32</v>
      </c>
      <c r="D128" s="46">
        <f t="shared" si="4"/>
        <v>12</v>
      </c>
      <c r="E128" s="46">
        <f t="shared" si="4"/>
        <v>238</v>
      </c>
      <c r="F128" s="46">
        <f t="shared" si="4"/>
        <v>6</v>
      </c>
      <c r="G128" s="47">
        <f t="shared" si="4"/>
        <v>30</v>
      </c>
      <c r="I128" s="14"/>
    </row>
    <row r="129" s="72" customFormat="1" ht="12.75"/>
    <row r="130" s="72" customFormat="1" ht="12.75"/>
    <row r="131" s="72" customFormat="1" ht="12.75"/>
    <row r="132" s="72" customFormat="1" ht="12.75"/>
    <row r="133" s="72" customFormat="1" ht="12.75"/>
    <row r="134" s="72" customFormat="1" ht="12.75"/>
    <row r="135" s="72" customFormat="1" ht="12.75"/>
    <row r="136" s="72" customFormat="1" ht="12.75"/>
    <row r="137" s="72" customFormat="1" ht="12.75"/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  <row r="144" s="72" customFormat="1" ht="12.75"/>
    <row r="145" s="72" customFormat="1" ht="12.75"/>
    <row r="146" s="72" customFormat="1" ht="12.75"/>
    <row r="147" s="72" customFormat="1" ht="12.75"/>
    <row r="148" s="72" customFormat="1" ht="12.75"/>
    <row r="149" s="72" customFormat="1" ht="12.75"/>
    <row r="150" s="72" customFormat="1" ht="12.75"/>
    <row r="151" s="72" customFormat="1" ht="12.75"/>
    <row r="152" s="72" customFormat="1" ht="12.75"/>
    <row r="153" s="72" customFormat="1" ht="12.75"/>
    <row r="154" s="72" customFormat="1" ht="12.75"/>
    <row r="155" s="72" customFormat="1" ht="12.75"/>
    <row r="156" s="72" customFormat="1" ht="12.75"/>
    <row r="157" s="72" customFormat="1" ht="12.75"/>
    <row r="158" s="72" customFormat="1" ht="12.75"/>
    <row r="159" s="72" customFormat="1" ht="12.75"/>
    <row r="160" s="72" customFormat="1" ht="12.75"/>
    <row r="161" s="72" customFormat="1" ht="12.75"/>
    <row r="162" s="72" customFormat="1" ht="12.75"/>
    <row r="163" s="72" customFormat="1" ht="12.75"/>
    <row r="164" s="72" customFormat="1" ht="12.75"/>
    <row r="165" s="72" customFormat="1" ht="12.75"/>
    <row r="166" s="72" customFormat="1" ht="12.75"/>
    <row r="167" s="72" customFormat="1" ht="12.75"/>
    <row r="168" s="72" customFormat="1" ht="12.75"/>
    <row r="169" s="72" customFormat="1" ht="12.75"/>
    <row r="170" s="72" customFormat="1" ht="12.75"/>
    <row r="171" s="72" customFormat="1" ht="12.75"/>
    <row r="172" s="72" customFormat="1" ht="12.75"/>
    <row r="173" s="72" customFormat="1" ht="12.75"/>
    <row r="174" s="72" customFormat="1" ht="12.75"/>
    <row r="175" s="72" customFormat="1" ht="12.75"/>
    <row r="176" s="72" customFormat="1" ht="12.75"/>
    <row r="177" s="72" customFormat="1" ht="12.75"/>
    <row r="178" s="72" customFormat="1" ht="12.75"/>
    <row r="179" s="72" customFormat="1" ht="12.75"/>
    <row r="180" s="72" customFormat="1" ht="12.75"/>
    <row r="181" s="72" customFormat="1" ht="12.75"/>
    <row r="182" s="72" customFormat="1" ht="12.75"/>
    <row r="183" s="72" customFormat="1" ht="12.75"/>
    <row r="184" s="72" customFormat="1" ht="12.75"/>
    <row r="185" s="72" customFormat="1" ht="12.75"/>
    <row r="186" s="72" customFormat="1" ht="12.75"/>
    <row r="187" s="72" customFormat="1" ht="12.75"/>
    <row r="188" s="72" customFormat="1" ht="12.75"/>
    <row r="189" s="72" customFormat="1" ht="12.75"/>
    <row r="190" s="72" customFormat="1" ht="12.75"/>
    <row r="191" s="72" customFormat="1" ht="12.75"/>
    <row r="192" s="72" customFormat="1" ht="12.75"/>
    <row r="193" s="72" customFormat="1" ht="12.75"/>
    <row r="194" s="72" customFormat="1" ht="12.75"/>
    <row r="195" s="72" customFormat="1" ht="12.75"/>
    <row r="196" s="72" customFormat="1" ht="12.75"/>
    <row r="197" s="72" customFormat="1" ht="12.75"/>
    <row r="198" s="72" customFormat="1" ht="12.75"/>
    <row r="199" s="72" customFormat="1" ht="12.75"/>
    <row r="200" s="72" customFormat="1" ht="12.75"/>
    <row r="201" s="72" customFormat="1" ht="12.75"/>
    <row r="202" s="72" customFormat="1" ht="12.75"/>
    <row r="203" s="72" customFormat="1" ht="12.75"/>
    <row r="204" s="72" customFormat="1" ht="12.75"/>
    <row r="205" s="72" customFormat="1" ht="12.75"/>
    <row r="206" s="72" customFormat="1" ht="12.75"/>
    <row r="207" s="72" customFormat="1" ht="12.75"/>
    <row r="208" s="72" customFormat="1" ht="12.75"/>
    <row r="209" s="72" customFormat="1" ht="12.75"/>
    <row r="210" s="72" customFormat="1" ht="12.75"/>
    <row r="211" s="72" customFormat="1" ht="12.75"/>
    <row r="212" s="72" customFormat="1" ht="12.75"/>
    <row r="213" s="72" customFormat="1" ht="12.75"/>
    <row r="214" s="72" customFormat="1" ht="12.75"/>
    <row r="215" s="72" customFormat="1" ht="12.75"/>
    <row r="216" s="72" customFormat="1" ht="12.75"/>
    <row r="217" s="72" customFormat="1" ht="12.75"/>
    <row r="218" s="72" customFormat="1" ht="12.75"/>
    <row r="219" s="72" customFormat="1" ht="12.75"/>
    <row r="220" s="72" customFormat="1" ht="12.75"/>
    <row r="221" s="72" customFormat="1" ht="12.75"/>
    <row r="222" s="72" customFormat="1" ht="12.75"/>
    <row r="223" s="72" customFormat="1" ht="12.75"/>
    <row r="224" s="72" customFormat="1" ht="12.75"/>
    <row r="225" s="72" customFormat="1" ht="12.75"/>
    <row r="226" s="72" customFormat="1" ht="12.75"/>
    <row r="227" s="72" customFormat="1" ht="12.75"/>
    <row r="228" s="72" customFormat="1" ht="12.75"/>
    <row r="229" s="72" customFormat="1" ht="12.75"/>
    <row r="230" s="72" customFormat="1" ht="12.75"/>
    <row r="231" s="72" customFormat="1" ht="12.75"/>
    <row r="232" s="72" customFormat="1" ht="12.75"/>
  </sheetData>
  <mergeCells count="58">
    <mergeCell ref="A124:A126"/>
    <mergeCell ref="B124:G124"/>
    <mergeCell ref="B125:B126"/>
    <mergeCell ref="C125:C126"/>
    <mergeCell ref="D125:G125"/>
    <mergeCell ref="A115:A117"/>
    <mergeCell ref="B115:G115"/>
    <mergeCell ref="B116:B117"/>
    <mergeCell ref="C116:C117"/>
    <mergeCell ref="D116:G116"/>
    <mergeCell ref="A2:A3"/>
    <mergeCell ref="B45:G45"/>
    <mergeCell ref="B1:I1"/>
    <mergeCell ref="B2:I2"/>
    <mergeCell ref="A43:I43"/>
    <mergeCell ref="A46:A48"/>
    <mergeCell ref="B46:G46"/>
    <mergeCell ref="B47:B48"/>
    <mergeCell ref="C47:C48"/>
    <mergeCell ref="D47:G47"/>
    <mergeCell ref="A55:A57"/>
    <mergeCell ref="B55:G55"/>
    <mergeCell ref="B56:B57"/>
    <mergeCell ref="C56:C57"/>
    <mergeCell ref="D56:G56"/>
    <mergeCell ref="A66:A68"/>
    <mergeCell ref="B66:G66"/>
    <mergeCell ref="B67:B68"/>
    <mergeCell ref="C67:C68"/>
    <mergeCell ref="D67:G67"/>
    <mergeCell ref="A76:A78"/>
    <mergeCell ref="B76:G76"/>
    <mergeCell ref="B77:B78"/>
    <mergeCell ref="C77:C78"/>
    <mergeCell ref="D77:G77"/>
    <mergeCell ref="A84:A86"/>
    <mergeCell ref="B84:G84"/>
    <mergeCell ref="B85:B86"/>
    <mergeCell ref="C85:C86"/>
    <mergeCell ref="D85:G85"/>
    <mergeCell ref="A95:A97"/>
    <mergeCell ref="B95:G95"/>
    <mergeCell ref="B96:B97"/>
    <mergeCell ref="C96:C97"/>
    <mergeCell ref="D96:G96"/>
    <mergeCell ref="A104:A106"/>
    <mergeCell ref="B104:G104"/>
    <mergeCell ref="B105:B106"/>
    <mergeCell ref="C105:C106"/>
    <mergeCell ref="D105:G105"/>
    <mergeCell ref="B54:G54"/>
    <mergeCell ref="B65:G65"/>
    <mergeCell ref="B75:G75"/>
    <mergeCell ref="B83:G83"/>
    <mergeCell ref="B94:G94"/>
    <mergeCell ref="B114:G114"/>
    <mergeCell ref="B103:G103"/>
    <mergeCell ref="B123:G123"/>
  </mergeCells>
  <printOptions horizontalCentered="1"/>
  <pageMargins left="0.1968503937007874" right="0" top="0.984251968503937" bottom="0.984251968503937" header="0.5118110236220472" footer="0.5118110236220472"/>
  <pageSetup horizontalDpi="300" verticalDpi="300" orientation="portrait" paperSize="9" r:id="rId2"/>
  <rowBreaks count="1" manualBreakCount="1">
    <brk id="10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zoomScale="75" zoomScaleNormal="75" workbookViewId="0" topLeftCell="A1">
      <selection activeCell="A1" sqref="A1:I81"/>
    </sheetView>
  </sheetViews>
  <sheetFormatPr defaultColWidth="9.140625" defaultRowHeight="12.75"/>
  <cols>
    <col min="1" max="1" width="16.28125" style="0" customWidth="1"/>
    <col min="4" max="4" width="10.421875" style="0" customWidth="1"/>
  </cols>
  <sheetData>
    <row r="1" spans="1:9" s="4" customFormat="1" ht="69" customHeight="1">
      <c r="A1" s="97" t="s">
        <v>6</v>
      </c>
      <c r="B1" s="110" t="s">
        <v>134</v>
      </c>
      <c r="C1" s="111"/>
      <c r="D1" s="111"/>
      <c r="E1" s="111"/>
      <c r="F1" s="111"/>
      <c r="G1" s="111"/>
      <c r="H1" s="111"/>
      <c r="I1" s="112"/>
    </row>
    <row r="2" spans="1:13" s="20" customFormat="1" ht="30" customHeight="1" thickBot="1">
      <c r="A2" s="104" t="s">
        <v>11</v>
      </c>
      <c r="B2" s="121" t="s">
        <v>12</v>
      </c>
      <c r="C2" s="121"/>
      <c r="D2" s="121"/>
      <c r="E2" s="121"/>
      <c r="F2" s="121"/>
      <c r="G2" s="121"/>
      <c r="H2" s="121"/>
      <c r="I2" s="121"/>
      <c r="J2" s="59"/>
      <c r="K2" s="59"/>
      <c r="L2" s="59"/>
      <c r="M2" s="59"/>
    </row>
    <row r="3" spans="1:9" s="20" customFormat="1" ht="64.5" customHeight="1">
      <c r="A3" s="105"/>
      <c r="B3" s="60" t="s">
        <v>13</v>
      </c>
      <c r="C3" s="61" t="s">
        <v>14</v>
      </c>
      <c r="D3" s="60" t="s">
        <v>167</v>
      </c>
      <c r="E3" s="61" t="s">
        <v>14</v>
      </c>
      <c r="F3" s="67" t="s">
        <v>15</v>
      </c>
      <c r="G3" s="66" t="s">
        <v>16</v>
      </c>
      <c r="H3" s="66" t="s">
        <v>158</v>
      </c>
      <c r="I3" s="66" t="s">
        <v>159</v>
      </c>
    </row>
    <row r="4" spans="1:9" s="23" customFormat="1" ht="15" customHeight="1">
      <c r="A4" s="10" t="s">
        <v>17</v>
      </c>
      <c r="B4" s="21">
        <v>0</v>
      </c>
      <c r="C4" s="22">
        <v>0</v>
      </c>
      <c r="D4" s="21">
        <v>0</v>
      </c>
      <c r="E4" s="22">
        <v>0</v>
      </c>
      <c r="F4" s="68">
        <v>0</v>
      </c>
      <c r="G4" s="65">
        <v>0</v>
      </c>
      <c r="H4" s="65">
        <v>0</v>
      </c>
      <c r="I4" s="65">
        <v>0</v>
      </c>
    </row>
    <row r="5" spans="1:9" s="23" customFormat="1" ht="15" customHeight="1">
      <c r="A5" s="10" t="s">
        <v>18</v>
      </c>
      <c r="B5" s="21">
        <v>0</v>
      </c>
      <c r="C5" s="22">
        <v>0</v>
      </c>
      <c r="D5" s="21">
        <v>0</v>
      </c>
      <c r="E5" s="22">
        <v>0</v>
      </c>
      <c r="F5" s="69">
        <v>0</v>
      </c>
      <c r="G5" s="62">
        <v>0</v>
      </c>
      <c r="H5" s="62">
        <v>0</v>
      </c>
      <c r="I5" s="62">
        <v>0</v>
      </c>
    </row>
    <row r="6" spans="1:9" s="23" customFormat="1" ht="15" customHeight="1">
      <c r="A6" s="10" t="s">
        <v>19</v>
      </c>
      <c r="B6" s="21">
        <v>0</v>
      </c>
      <c r="C6" s="22">
        <v>0</v>
      </c>
      <c r="D6" s="21">
        <v>0</v>
      </c>
      <c r="E6" s="22">
        <v>0</v>
      </c>
      <c r="F6" s="69">
        <v>0</v>
      </c>
      <c r="G6" s="62">
        <v>0</v>
      </c>
      <c r="H6" s="62">
        <v>0</v>
      </c>
      <c r="I6" s="62">
        <v>0</v>
      </c>
    </row>
    <row r="7" spans="1:9" s="23" customFormat="1" ht="15" customHeight="1">
      <c r="A7" s="10" t="s">
        <v>20</v>
      </c>
      <c r="B7" s="21">
        <f>B50</f>
        <v>1</v>
      </c>
      <c r="C7" s="22">
        <f>B7/$B$13*100</f>
        <v>12.5</v>
      </c>
      <c r="D7" s="21">
        <f>C50</f>
        <v>12</v>
      </c>
      <c r="E7" s="22">
        <f>D7/$D$13*100</f>
        <v>8.823529411764707</v>
      </c>
      <c r="F7" s="69">
        <f>D50</f>
        <v>12</v>
      </c>
      <c r="G7" s="62">
        <f>E50</f>
        <v>230</v>
      </c>
      <c r="H7" s="62">
        <f>F50</f>
        <v>5</v>
      </c>
      <c r="I7" s="62">
        <f>G50</f>
        <v>25</v>
      </c>
    </row>
    <row r="8" spans="1:9" s="23" customFormat="1" ht="15" customHeight="1">
      <c r="A8" s="10" t="s">
        <v>21</v>
      </c>
      <c r="B8" s="21">
        <v>0</v>
      </c>
      <c r="C8" s="22">
        <f aca="true" t="shared" si="0" ref="C8:C13">B8/$B$13*100</f>
        <v>0</v>
      </c>
      <c r="D8" s="21">
        <v>0</v>
      </c>
      <c r="E8" s="22">
        <f aca="true" t="shared" si="1" ref="E8:E13">D8/$D$13*100</f>
        <v>0</v>
      </c>
      <c r="F8" s="69">
        <v>0</v>
      </c>
      <c r="G8" s="62">
        <v>0</v>
      </c>
      <c r="H8" s="62">
        <v>0</v>
      </c>
      <c r="I8" s="62">
        <v>0</v>
      </c>
    </row>
    <row r="9" spans="1:9" s="23" customFormat="1" ht="15" customHeight="1">
      <c r="A9" s="10" t="s">
        <v>22</v>
      </c>
      <c r="B9" s="21">
        <f>B60</f>
        <v>2</v>
      </c>
      <c r="C9" s="22">
        <f t="shared" si="0"/>
        <v>25</v>
      </c>
      <c r="D9" s="21">
        <f>C60</f>
        <v>36</v>
      </c>
      <c r="E9" s="22">
        <f t="shared" si="1"/>
        <v>26.47058823529412</v>
      </c>
      <c r="F9" s="69">
        <f>D60</f>
        <v>11</v>
      </c>
      <c r="G9" s="62">
        <f>E60</f>
        <v>210</v>
      </c>
      <c r="H9" s="62">
        <f>F60</f>
        <v>5</v>
      </c>
      <c r="I9" s="62">
        <f>G60</f>
        <v>25</v>
      </c>
    </row>
    <row r="10" spans="1:9" s="23" customFormat="1" ht="15" customHeight="1">
      <c r="A10" s="10" t="s">
        <v>23</v>
      </c>
      <c r="B10" s="21">
        <f>B69</f>
        <v>3</v>
      </c>
      <c r="C10" s="22">
        <f t="shared" si="0"/>
        <v>37.5</v>
      </c>
      <c r="D10" s="21">
        <f>C69</f>
        <v>52</v>
      </c>
      <c r="E10" s="22">
        <f t="shared" si="1"/>
        <v>38.23529411764706</v>
      </c>
      <c r="F10" s="69">
        <f>D69</f>
        <v>11</v>
      </c>
      <c r="G10" s="62">
        <f>E69</f>
        <v>217.33333333333334</v>
      </c>
      <c r="H10" s="62">
        <f>F69</f>
        <v>5</v>
      </c>
      <c r="I10" s="62">
        <f>G69</f>
        <v>23.333333333333332</v>
      </c>
    </row>
    <row r="11" spans="1:9" s="23" customFormat="1" ht="15" customHeight="1">
      <c r="A11" s="10" t="s">
        <v>24</v>
      </c>
      <c r="B11" s="21">
        <f>B78</f>
        <v>2</v>
      </c>
      <c r="C11" s="22">
        <f t="shared" si="0"/>
        <v>25</v>
      </c>
      <c r="D11" s="21">
        <f>C78</f>
        <v>36</v>
      </c>
      <c r="E11" s="22">
        <f t="shared" si="1"/>
        <v>26.47058823529412</v>
      </c>
      <c r="F11" s="69">
        <f>D78</f>
        <v>10</v>
      </c>
      <c r="G11" s="62">
        <f>E78</f>
        <v>176.5</v>
      </c>
      <c r="H11" s="62">
        <f>F78</f>
        <v>5</v>
      </c>
      <c r="I11" s="62">
        <f>G78</f>
        <v>25</v>
      </c>
    </row>
    <row r="12" spans="1:9" s="23" customFormat="1" ht="15" customHeight="1">
      <c r="A12" s="10" t="s">
        <v>25</v>
      </c>
      <c r="B12" s="21">
        <v>0</v>
      </c>
      <c r="C12" s="22">
        <f t="shared" si="0"/>
        <v>0</v>
      </c>
      <c r="D12" s="21">
        <v>0</v>
      </c>
      <c r="E12" s="22">
        <f t="shared" si="1"/>
        <v>0</v>
      </c>
      <c r="F12" s="70">
        <v>0</v>
      </c>
      <c r="G12" s="63">
        <v>0</v>
      </c>
      <c r="H12" s="63">
        <v>0</v>
      </c>
      <c r="I12" s="63">
        <v>0</v>
      </c>
    </row>
    <row r="13" spans="1:9" s="20" customFormat="1" ht="18.75" customHeight="1" thickBot="1">
      <c r="A13" s="11" t="s">
        <v>26</v>
      </c>
      <c r="B13" s="24">
        <f>SUM(B4:B12)</f>
        <v>8</v>
      </c>
      <c r="C13" s="25">
        <f t="shared" si="0"/>
        <v>100</v>
      </c>
      <c r="D13" s="24">
        <f>SUM(D4:D12)</f>
        <v>136</v>
      </c>
      <c r="E13" s="25">
        <f t="shared" si="1"/>
        <v>100</v>
      </c>
      <c r="F13" s="71">
        <f>SUM(F4:F12)/4</f>
        <v>11</v>
      </c>
      <c r="G13" s="64">
        <f>SUM(G4:G12)/4</f>
        <v>208.45833333333334</v>
      </c>
      <c r="H13" s="64">
        <f>SUM(H4:H12)/4</f>
        <v>5</v>
      </c>
      <c r="I13" s="64">
        <f>SUM(I4:I12)/4</f>
        <v>24.583333333333332</v>
      </c>
    </row>
    <row r="14" s="33" customFormat="1" ht="12">
      <c r="A14" s="26"/>
    </row>
    <row r="15" spans="1:9" s="34" customFormat="1" ht="25.5" customHeight="1">
      <c r="A15" s="122" t="s">
        <v>180</v>
      </c>
      <c r="B15" s="122"/>
      <c r="C15" s="122"/>
      <c r="D15" s="122"/>
      <c r="E15" s="122"/>
      <c r="F15" s="122"/>
      <c r="G15" s="122"/>
      <c r="H15" s="122"/>
      <c r="I15" s="122"/>
    </row>
    <row r="19" ht="12.75">
      <c r="D19" t="s">
        <v>205</v>
      </c>
    </row>
    <row r="20" spans="3:4" ht="12.75">
      <c r="C20" s="10" t="s">
        <v>17</v>
      </c>
      <c r="D20">
        <v>0</v>
      </c>
    </row>
    <row r="21" spans="3:4" ht="12.75">
      <c r="C21" s="10" t="s">
        <v>18</v>
      </c>
      <c r="D21">
        <v>0</v>
      </c>
    </row>
    <row r="22" spans="3:4" ht="12.75">
      <c r="C22" s="10" t="s">
        <v>19</v>
      </c>
      <c r="D22">
        <v>0</v>
      </c>
    </row>
    <row r="23" spans="3:4" ht="12.75">
      <c r="C23" s="10" t="s">
        <v>20</v>
      </c>
      <c r="D23">
        <v>1</v>
      </c>
    </row>
    <row r="24" spans="3:4" ht="12.75">
      <c r="C24" s="10" t="s">
        <v>21</v>
      </c>
      <c r="D24">
        <v>0</v>
      </c>
    </row>
    <row r="25" spans="3:4" ht="12.75">
      <c r="C25" s="10" t="s">
        <v>22</v>
      </c>
      <c r="D25">
        <v>2</v>
      </c>
    </row>
    <row r="26" spans="3:4" ht="12.75">
      <c r="C26" s="10" t="s">
        <v>23</v>
      </c>
      <c r="D26">
        <v>3</v>
      </c>
    </row>
    <row r="27" spans="3:4" s="72" customFormat="1" ht="12.75">
      <c r="C27" s="10" t="s">
        <v>24</v>
      </c>
      <c r="D27" s="72">
        <v>2</v>
      </c>
    </row>
    <row r="28" spans="3:4" s="72" customFormat="1" ht="12.75">
      <c r="C28" s="10" t="s">
        <v>25</v>
      </c>
      <c r="D28" s="72">
        <v>0</v>
      </c>
    </row>
    <row r="29" s="72" customFormat="1" ht="12.75"/>
    <row r="30" s="72" customFormat="1" ht="12.75"/>
    <row r="31" s="72" customFormat="1" ht="12.75"/>
    <row r="32" s="72" customFormat="1" ht="12.75"/>
    <row r="33" s="13" customFormat="1" ht="38.25" customHeight="1"/>
    <row r="34" s="72" customFormat="1" ht="12.75"/>
    <row r="35" ht="31.5" customHeight="1"/>
    <row r="36" spans="1:9" ht="34.5" customHeight="1">
      <c r="A36" s="115" t="s">
        <v>27</v>
      </c>
      <c r="B36" s="116"/>
      <c r="C36" s="116"/>
      <c r="D36" s="116"/>
      <c r="E36" s="116"/>
      <c r="F36" s="116"/>
      <c r="G36" s="116"/>
      <c r="H36" s="116"/>
      <c r="I36" s="116"/>
    </row>
    <row r="38" spans="1:7" s="13" customFormat="1" ht="52.5" customHeight="1">
      <c r="A38" s="15" t="s">
        <v>42</v>
      </c>
      <c r="B38" s="106" t="s">
        <v>7</v>
      </c>
      <c r="C38" s="106"/>
      <c r="D38" s="106"/>
      <c r="E38" s="106"/>
      <c r="F38" s="106"/>
      <c r="G38" s="106"/>
    </row>
    <row r="40" spans="1:7" s="13" customFormat="1" ht="52.5" customHeight="1">
      <c r="A40" s="15" t="s">
        <v>182</v>
      </c>
      <c r="B40" s="106" t="s">
        <v>181</v>
      </c>
      <c r="C40" s="106"/>
      <c r="D40" s="106"/>
      <c r="E40" s="106"/>
      <c r="F40" s="106"/>
      <c r="G40" s="106"/>
    </row>
    <row r="42" spans="1:7" s="13" customFormat="1" ht="52.5" customHeight="1">
      <c r="A42" s="15" t="s">
        <v>183</v>
      </c>
      <c r="B42" s="106" t="s">
        <v>8</v>
      </c>
      <c r="C42" s="106"/>
      <c r="D42" s="106"/>
      <c r="E42" s="106"/>
      <c r="F42" s="106"/>
      <c r="G42" s="106"/>
    </row>
    <row r="45" spans="1:7" s="13" customFormat="1" ht="52.5" customHeight="1">
      <c r="A45" s="15" t="s">
        <v>184</v>
      </c>
      <c r="B45" s="106" t="s">
        <v>135</v>
      </c>
      <c r="C45" s="106"/>
      <c r="D45" s="106"/>
      <c r="E45" s="106"/>
      <c r="F45" s="106"/>
      <c r="G45" s="106"/>
    </row>
    <row r="46" spans="1:7" s="16" customFormat="1" ht="36" customHeight="1">
      <c r="A46" s="113" t="s">
        <v>28</v>
      </c>
      <c r="B46" s="107" t="s">
        <v>12</v>
      </c>
      <c r="C46" s="107"/>
      <c r="D46" s="107"/>
      <c r="E46" s="107"/>
      <c r="F46" s="107"/>
      <c r="G46" s="107"/>
    </row>
    <row r="47" spans="1:7" s="14" customFormat="1" ht="16.5" customHeight="1">
      <c r="A47" s="113"/>
      <c r="B47" s="109" t="s">
        <v>13</v>
      </c>
      <c r="C47" s="109" t="s">
        <v>29</v>
      </c>
      <c r="D47" s="108" t="s">
        <v>30</v>
      </c>
      <c r="E47" s="108"/>
      <c r="F47" s="108"/>
      <c r="G47" s="108"/>
    </row>
    <row r="48" spans="1:7" ht="39.75" customHeight="1">
      <c r="A48" s="113"/>
      <c r="B48" s="109"/>
      <c r="C48" s="109"/>
      <c r="D48" s="49" t="s">
        <v>31</v>
      </c>
      <c r="E48" s="49" t="s">
        <v>32</v>
      </c>
      <c r="F48" s="49" t="s">
        <v>33</v>
      </c>
      <c r="G48" s="50" t="s">
        <v>77</v>
      </c>
    </row>
    <row r="49" spans="1:9" s="16" customFormat="1" ht="12" customHeight="1">
      <c r="A49" s="39" t="s">
        <v>70</v>
      </c>
      <c r="B49" s="40">
        <v>1</v>
      </c>
      <c r="C49" s="40">
        <v>12</v>
      </c>
      <c r="D49" s="40">
        <v>12</v>
      </c>
      <c r="E49" s="40">
        <v>230</v>
      </c>
      <c r="F49" s="41">
        <v>5</v>
      </c>
      <c r="G49" s="41">
        <v>25</v>
      </c>
      <c r="I49" s="14"/>
    </row>
    <row r="50" spans="1:9" s="48" customFormat="1" ht="25.5" customHeight="1">
      <c r="A50" s="15" t="s">
        <v>69</v>
      </c>
      <c r="B50" s="45">
        <f>SUM(B49)</f>
        <v>1</v>
      </c>
      <c r="C50" s="45">
        <v>12</v>
      </c>
      <c r="D50" s="46">
        <v>12</v>
      </c>
      <c r="E50" s="46">
        <v>230</v>
      </c>
      <c r="F50" s="46">
        <v>5</v>
      </c>
      <c r="G50" s="47">
        <v>25</v>
      </c>
      <c r="I50" s="14"/>
    </row>
    <row r="52" spans="1:7" s="13" customFormat="1" ht="52.5" customHeight="1">
      <c r="A52" s="15" t="s">
        <v>185</v>
      </c>
      <c r="B52" s="106" t="s">
        <v>186</v>
      </c>
      <c r="C52" s="106"/>
      <c r="D52" s="106"/>
      <c r="E52" s="106"/>
      <c r="F52" s="106"/>
      <c r="G52" s="106"/>
    </row>
    <row r="54" spans="1:7" s="13" customFormat="1" ht="52.5" customHeight="1">
      <c r="A54" s="15" t="s">
        <v>187</v>
      </c>
      <c r="B54" s="106" t="s">
        <v>136</v>
      </c>
      <c r="C54" s="106"/>
      <c r="D54" s="106"/>
      <c r="E54" s="106"/>
      <c r="F54" s="106"/>
      <c r="G54" s="106"/>
    </row>
    <row r="55" spans="1:7" s="16" customFormat="1" ht="36" customHeight="1">
      <c r="A55" s="113" t="s">
        <v>28</v>
      </c>
      <c r="B55" s="107" t="s">
        <v>12</v>
      </c>
      <c r="C55" s="107"/>
      <c r="D55" s="107"/>
      <c r="E55" s="107"/>
      <c r="F55" s="107"/>
      <c r="G55" s="107"/>
    </row>
    <row r="56" spans="1:7" s="14" customFormat="1" ht="16.5" customHeight="1">
      <c r="A56" s="113"/>
      <c r="B56" s="109" t="s">
        <v>13</v>
      </c>
      <c r="C56" s="109" t="s">
        <v>29</v>
      </c>
      <c r="D56" s="108" t="s">
        <v>30</v>
      </c>
      <c r="E56" s="108"/>
      <c r="F56" s="108"/>
      <c r="G56" s="108"/>
    </row>
    <row r="57" spans="1:7" ht="39.75" customHeight="1">
      <c r="A57" s="113"/>
      <c r="B57" s="109"/>
      <c r="C57" s="109"/>
      <c r="D57" s="49" t="s">
        <v>31</v>
      </c>
      <c r="E57" s="49" t="s">
        <v>32</v>
      </c>
      <c r="F57" s="49" t="s">
        <v>33</v>
      </c>
      <c r="G57" s="50" t="s">
        <v>77</v>
      </c>
    </row>
    <row r="58" spans="1:9" s="16" customFormat="1" ht="12" customHeight="1">
      <c r="A58" s="39" t="s">
        <v>85</v>
      </c>
      <c r="B58" s="40">
        <v>1</v>
      </c>
      <c r="C58" s="40">
        <v>12</v>
      </c>
      <c r="D58" s="40">
        <v>11</v>
      </c>
      <c r="E58" s="40">
        <v>205</v>
      </c>
      <c r="F58" s="41">
        <v>5</v>
      </c>
      <c r="G58" s="41">
        <v>25</v>
      </c>
      <c r="I58" s="14"/>
    </row>
    <row r="59" spans="1:9" s="16" customFormat="1" ht="12" customHeight="1">
      <c r="A59" s="39" t="s">
        <v>86</v>
      </c>
      <c r="B59" s="40">
        <v>1</v>
      </c>
      <c r="C59" s="40">
        <v>24</v>
      </c>
      <c r="D59" s="40">
        <v>11</v>
      </c>
      <c r="E59" s="40">
        <v>215</v>
      </c>
      <c r="F59" s="41">
        <v>5</v>
      </c>
      <c r="G59" s="41">
        <v>25</v>
      </c>
      <c r="I59" s="14"/>
    </row>
    <row r="60" spans="1:9" s="48" customFormat="1" ht="25.5" customHeight="1">
      <c r="A60" s="15" t="s">
        <v>83</v>
      </c>
      <c r="B60" s="45">
        <f>SUM(B58:B59)</f>
        <v>2</v>
      </c>
      <c r="C60" s="45">
        <f>SUM(C58:C59)</f>
        <v>36</v>
      </c>
      <c r="D60" s="46">
        <f>SUM(D58:D59)/2</f>
        <v>11</v>
      </c>
      <c r="E60" s="46">
        <f>SUM(E58:E59)/2</f>
        <v>210</v>
      </c>
      <c r="F60" s="46">
        <f>SUM(F58:F59)/2</f>
        <v>5</v>
      </c>
      <c r="G60" s="47">
        <f>SUM(G58:G59)/2</f>
        <v>25</v>
      </c>
      <c r="I60" s="14"/>
    </row>
    <row r="64" spans="1:7" s="13" customFormat="1" ht="52.5" customHeight="1">
      <c r="A64" s="15" t="s">
        <v>188</v>
      </c>
      <c r="B64" s="106" t="s">
        <v>137</v>
      </c>
      <c r="C64" s="106"/>
      <c r="D64" s="106"/>
      <c r="E64" s="106"/>
      <c r="F64" s="106"/>
      <c r="G64" s="106"/>
    </row>
    <row r="65" spans="1:7" s="16" customFormat="1" ht="36" customHeight="1">
      <c r="A65" s="113" t="s">
        <v>28</v>
      </c>
      <c r="B65" s="107" t="s">
        <v>12</v>
      </c>
      <c r="C65" s="107"/>
      <c r="D65" s="107"/>
      <c r="E65" s="107"/>
      <c r="F65" s="107"/>
      <c r="G65" s="107"/>
    </row>
    <row r="66" spans="1:7" s="14" customFormat="1" ht="16.5" customHeight="1">
      <c r="A66" s="113"/>
      <c r="B66" s="109" t="s">
        <v>13</v>
      </c>
      <c r="C66" s="109" t="s">
        <v>29</v>
      </c>
      <c r="D66" s="108" t="s">
        <v>30</v>
      </c>
      <c r="E66" s="108"/>
      <c r="F66" s="108"/>
      <c r="G66" s="108"/>
    </row>
    <row r="67" spans="1:7" ht="39.75" customHeight="1">
      <c r="A67" s="113"/>
      <c r="B67" s="109"/>
      <c r="C67" s="109"/>
      <c r="D67" s="49" t="s">
        <v>31</v>
      </c>
      <c r="E67" s="49" t="s">
        <v>32</v>
      </c>
      <c r="F67" s="49" t="s">
        <v>33</v>
      </c>
      <c r="G67" s="50" t="s">
        <v>77</v>
      </c>
    </row>
    <row r="68" spans="1:9" s="16" customFormat="1" ht="12" customHeight="1">
      <c r="A68" s="39" t="s">
        <v>95</v>
      </c>
      <c r="B68" s="40">
        <v>3</v>
      </c>
      <c r="C68" s="40">
        <v>52</v>
      </c>
      <c r="D68" s="40">
        <v>11</v>
      </c>
      <c r="E68" s="40">
        <v>217.33333333333334</v>
      </c>
      <c r="F68" s="41">
        <v>5</v>
      </c>
      <c r="G68" s="41">
        <v>23.333333333333332</v>
      </c>
      <c r="I68" s="14"/>
    </row>
    <row r="69" spans="1:9" s="48" customFormat="1" ht="25.5" customHeight="1">
      <c r="A69" s="15" t="s">
        <v>92</v>
      </c>
      <c r="B69" s="45">
        <v>3</v>
      </c>
      <c r="C69" s="45">
        <v>52</v>
      </c>
      <c r="D69" s="46">
        <v>11</v>
      </c>
      <c r="E69" s="46">
        <v>217.33333333333334</v>
      </c>
      <c r="F69" s="46">
        <v>5</v>
      </c>
      <c r="G69" s="47">
        <v>23.333333333333332</v>
      </c>
      <c r="I69" s="14"/>
    </row>
    <row r="72" spans="1:7" s="13" customFormat="1" ht="52.5" customHeight="1">
      <c r="A72" s="15" t="s">
        <v>189</v>
      </c>
      <c r="B72" s="106" t="s">
        <v>138</v>
      </c>
      <c r="C72" s="106"/>
      <c r="D72" s="106"/>
      <c r="E72" s="106"/>
      <c r="F72" s="106"/>
      <c r="G72" s="106"/>
    </row>
    <row r="73" spans="1:7" s="16" customFormat="1" ht="36" customHeight="1">
      <c r="A73" s="113" t="s">
        <v>28</v>
      </c>
      <c r="B73" s="107" t="s">
        <v>12</v>
      </c>
      <c r="C73" s="107"/>
      <c r="D73" s="107"/>
      <c r="E73" s="107"/>
      <c r="F73" s="107"/>
      <c r="G73" s="107"/>
    </row>
    <row r="74" spans="1:7" s="14" customFormat="1" ht="16.5" customHeight="1">
      <c r="A74" s="113"/>
      <c r="B74" s="109" t="s">
        <v>13</v>
      </c>
      <c r="C74" s="109" t="s">
        <v>29</v>
      </c>
      <c r="D74" s="108" t="s">
        <v>30</v>
      </c>
      <c r="E74" s="108"/>
      <c r="F74" s="108"/>
      <c r="G74" s="108"/>
    </row>
    <row r="75" spans="1:7" ht="39.75" customHeight="1">
      <c r="A75" s="113"/>
      <c r="B75" s="109"/>
      <c r="C75" s="109"/>
      <c r="D75" s="49" t="s">
        <v>31</v>
      </c>
      <c r="E75" s="49" t="s">
        <v>32</v>
      </c>
      <c r="F75" s="49" t="s">
        <v>33</v>
      </c>
      <c r="G75" s="50" t="s">
        <v>77</v>
      </c>
    </row>
    <row r="76" spans="1:9" s="16" customFormat="1" ht="12" customHeight="1">
      <c r="A76" s="39" t="s">
        <v>99</v>
      </c>
      <c r="B76" s="40">
        <v>1</v>
      </c>
      <c r="C76" s="40">
        <v>20</v>
      </c>
      <c r="D76" s="40">
        <v>10</v>
      </c>
      <c r="E76" s="40">
        <v>168</v>
      </c>
      <c r="F76" s="41">
        <v>5</v>
      </c>
      <c r="G76" s="41">
        <v>25</v>
      </c>
      <c r="I76" s="14"/>
    </row>
    <row r="77" spans="1:9" s="16" customFormat="1" ht="12" customHeight="1">
      <c r="A77" s="39" t="s">
        <v>100</v>
      </c>
      <c r="B77" s="40">
        <v>1</v>
      </c>
      <c r="C77" s="40">
        <v>16</v>
      </c>
      <c r="D77" s="40">
        <v>10</v>
      </c>
      <c r="E77" s="40">
        <v>185</v>
      </c>
      <c r="F77" s="41">
        <v>5</v>
      </c>
      <c r="G77" s="41">
        <v>25</v>
      </c>
      <c r="I77" s="14"/>
    </row>
    <row r="78" spans="1:9" s="48" customFormat="1" ht="25.5" customHeight="1">
      <c r="A78" s="15" t="s">
        <v>98</v>
      </c>
      <c r="B78" s="45">
        <v>2</v>
      </c>
      <c r="C78" s="45">
        <v>36</v>
      </c>
      <c r="D78" s="46">
        <v>10</v>
      </c>
      <c r="E78" s="46">
        <v>176.5</v>
      </c>
      <c r="F78" s="46">
        <v>5</v>
      </c>
      <c r="G78" s="47">
        <v>25</v>
      </c>
      <c r="I78" s="14"/>
    </row>
    <row r="81" spans="1:7" s="13" customFormat="1" ht="52.5" customHeight="1">
      <c r="A81" s="15" t="s">
        <v>190</v>
      </c>
      <c r="B81" s="106" t="s">
        <v>191</v>
      </c>
      <c r="C81" s="106"/>
      <c r="D81" s="106"/>
      <c r="E81" s="106"/>
      <c r="F81" s="106"/>
      <c r="G81" s="106"/>
    </row>
  </sheetData>
  <mergeCells count="34">
    <mergeCell ref="A73:A75"/>
    <mergeCell ref="B73:G73"/>
    <mergeCell ref="B74:B75"/>
    <mergeCell ref="C74:C75"/>
    <mergeCell ref="D74:G74"/>
    <mergeCell ref="A2:A3"/>
    <mergeCell ref="B2:I2"/>
    <mergeCell ref="B1:I1"/>
    <mergeCell ref="A15:I15"/>
    <mergeCell ref="A55:A57"/>
    <mergeCell ref="B55:G55"/>
    <mergeCell ref="B56:B57"/>
    <mergeCell ref="C56:C57"/>
    <mergeCell ref="D56:G56"/>
    <mergeCell ref="A46:A48"/>
    <mergeCell ref="B46:G46"/>
    <mergeCell ref="B47:B48"/>
    <mergeCell ref="C47:C48"/>
    <mergeCell ref="D47:G47"/>
    <mergeCell ref="A65:A67"/>
    <mergeCell ref="B65:G65"/>
    <mergeCell ref="B66:B67"/>
    <mergeCell ref="C66:C67"/>
    <mergeCell ref="D66:G66"/>
    <mergeCell ref="A36:I36"/>
    <mergeCell ref="B81:G81"/>
    <mergeCell ref="B52:G52"/>
    <mergeCell ref="B54:G54"/>
    <mergeCell ref="B64:G64"/>
    <mergeCell ref="B72:G72"/>
    <mergeCell ref="B45:G45"/>
    <mergeCell ref="B42:G42"/>
    <mergeCell ref="B40:G40"/>
    <mergeCell ref="B38:G38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0"/>
  <sheetViews>
    <sheetView zoomScale="75" zoomScaleNormal="75" workbookViewId="0" topLeftCell="A1">
      <selection activeCell="A120" sqref="A1:I120"/>
    </sheetView>
  </sheetViews>
  <sheetFormatPr defaultColWidth="9.140625" defaultRowHeight="12.75"/>
  <cols>
    <col min="1" max="1" width="18.28125" style="0" customWidth="1"/>
    <col min="2" max="2" width="9.00390625" style="0" bestFit="1" customWidth="1"/>
    <col min="3" max="3" width="9.28125" style="0" bestFit="1" customWidth="1"/>
    <col min="4" max="4" width="9.00390625" style="0" bestFit="1" customWidth="1"/>
    <col min="5" max="5" width="9.28125" style="0" bestFit="1" customWidth="1"/>
    <col min="6" max="6" width="10.28125" style="0" customWidth="1"/>
    <col min="7" max="9" width="9.00390625" style="0" bestFit="1" customWidth="1"/>
  </cols>
  <sheetData>
    <row r="1" spans="1:9" s="4" customFormat="1" ht="69" customHeight="1">
      <c r="A1" s="97" t="s">
        <v>9</v>
      </c>
      <c r="B1" s="110" t="s">
        <v>39</v>
      </c>
      <c r="C1" s="111"/>
      <c r="D1" s="111"/>
      <c r="E1" s="111"/>
      <c r="F1" s="111"/>
      <c r="G1" s="111"/>
      <c r="H1" s="111"/>
      <c r="I1" s="112"/>
    </row>
    <row r="2" spans="1:13" s="20" customFormat="1" ht="30" customHeight="1" thickBot="1">
      <c r="A2" s="104" t="s">
        <v>11</v>
      </c>
      <c r="B2" s="121" t="s">
        <v>12</v>
      </c>
      <c r="C2" s="121"/>
      <c r="D2" s="121"/>
      <c r="E2" s="121"/>
      <c r="F2" s="121"/>
      <c r="G2" s="121"/>
      <c r="H2" s="121"/>
      <c r="I2" s="121"/>
      <c r="J2" s="59"/>
      <c r="K2" s="59"/>
      <c r="L2" s="59"/>
      <c r="M2" s="59"/>
    </row>
    <row r="3" spans="1:9" s="20" customFormat="1" ht="64.5" customHeight="1">
      <c r="A3" s="105"/>
      <c r="B3" s="60" t="s">
        <v>13</v>
      </c>
      <c r="C3" s="61" t="s">
        <v>14</v>
      </c>
      <c r="D3" s="60" t="s">
        <v>167</v>
      </c>
      <c r="E3" s="61" t="s">
        <v>14</v>
      </c>
      <c r="F3" s="67" t="s">
        <v>15</v>
      </c>
      <c r="G3" s="66" t="s">
        <v>16</v>
      </c>
      <c r="H3" s="66" t="s">
        <v>158</v>
      </c>
      <c r="I3" s="66" t="s">
        <v>159</v>
      </c>
    </row>
    <row r="4" spans="1:9" s="23" customFormat="1" ht="15" customHeight="1">
      <c r="A4" s="10" t="s">
        <v>17</v>
      </c>
      <c r="B4" s="21">
        <f>B50</f>
        <v>1</v>
      </c>
      <c r="C4" s="22">
        <f>B4/$B$13*100</f>
        <v>4.3478260869565215</v>
      </c>
      <c r="D4" s="21">
        <f>C50</f>
        <v>20</v>
      </c>
      <c r="E4" s="22">
        <f>D4/$D$13*100</f>
        <v>5.3908355795148255</v>
      </c>
      <c r="F4" s="68">
        <f>D50</f>
        <v>11</v>
      </c>
      <c r="G4" s="65">
        <f>E50</f>
        <v>236</v>
      </c>
      <c r="H4" s="65">
        <f>F50</f>
        <v>5</v>
      </c>
      <c r="I4" s="65">
        <f>G50</f>
        <v>30</v>
      </c>
    </row>
    <row r="5" spans="1:9" s="23" customFormat="1" ht="15" customHeight="1">
      <c r="A5" s="10" t="s">
        <v>18</v>
      </c>
      <c r="B5" s="21">
        <f>B59</f>
        <v>2</v>
      </c>
      <c r="C5" s="22">
        <f aca="true" t="shared" si="0" ref="C5:C13">B5/$B$13*100</f>
        <v>8.695652173913043</v>
      </c>
      <c r="D5" s="21">
        <f>C59</f>
        <v>42</v>
      </c>
      <c r="E5" s="22">
        <f aca="true" t="shared" si="1" ref="E5:E13">D5/$D$13*100</f>
        <v>11.320754716981133</v>
      </c>
      <c r="F5" s="69">
        <f>D59</f>
        <v>11.5</v>
      </c>
      <c r="G5" s="62">
        <f>E59</f>
        <v>180</v>
      </c>
      <c r="H5" s="62">
        <f>F59</f>
        <v>5</v>
      </c>
      <c r="I5" s="62">
        <f>G59</f>
        <v>23.5</v>
      </c>
    </row>
    <row r="6" spans="1:9" s="23" customFormat="1" ht="15" customHeight="1">
      <c r="A6" s="10" t="s">
        <v>19</v>
      </c>
      <c r="B6" s="21">
        <f>B67</f>
        <v>2</v>
      </c>
      <c r="C6" s="22">
        <f t="shared" si="0"/>
        <v>8.695652173913043</v>
      </c>
      <c r="D6" s="21">
        <f>C67</f>
        <v>20</v>
      </c>
      <c r="E6" s="22">
        <f t="shared" si="1"/>
        <v>5.3908355795148255</v>
      </c>
      <c r="F6" s="69">
        <f>D67</f>
        <v>12</v>
      </c>
      <c r="G6" s="62">
        <f>E67</f>
        <v>0</v>
      </c>
      <c r="H6" s="62">
        <f>F67</f>
        <v>6</v>
      </c>
      <c r="I6" s="62">
        <f>G67</f>
        <v>26</v>
      </c>
    </row>
    <row r="7" spans="1:9" s="23" customFormat="1" ht="15" customHeight="1">
      <c r="A7" s="10" t="s">
        <v>20</v>
      </c>
      <c r="B7" s="21">
        <f>B78</f>
        <v>2</v>
      </c>
      <c r="C7" s="22">
        <f t="shared" si="0"/>
        <v>8.695652173913043</v>
      </c>
      <c r="D7" s="21">
        <f>C78</f>
        <v>24</v>
      </c>
      <c r="E7" s="22">
        <f t="shared" si="1"/>
        <v>6.46900269541779</v>
      </c>
      <c r="F7" s="69">
        <f>D78</f>
        <v>9</v>
      </c>
      <c r="G7" s="62">
        <f>E78</f>
        <v>185</v>
      </c>
      <c r="H7" s="62">
        <f>F78</f>
        <v>5</v>
      </c>
      <c r="I7" s="62">
        <f>G78</f>
        <v>25</v>
      </c>
    </row>
    <row r="8" spans="1:9" s="23" customFormat="1" ht="15" customHeight="1">
      <c r="A8" s="10" t="s">
        <v>21</v>
      </c>
      <c r="B8" s="21">
        <f>B87</f>
        <v>4</v>
      </c>
      <c r="C8" s="22">
        <f t="shared" si="0"/>
        <v>17.391304347826086</v>
      </c>
      <c r="D8" s="21">
        <f>C87</f>
        <v>82</v>
      </c>
      <c r="E8" s="22">
        <f t="shared" si="1"/>
        <v>22.10242587601078</v>
      </c>
      <c r="F8" s="69">
        <f>D87</f>
        <v>11.25</v>
      </c>
      <c r="G8" s="62">
        <f>E87</f>
        <v>217.25</v>
      </c>
      <c r="H8" s="62">
        <f>F87</f>
        <v>5.25</v>
      </c>
      <c r="I8" s="62">
        <f>G87</f>
        <v>26.25</v>
      </c>
    </row>
    <row r="9" spans="1:9" s="23" customFormat="1" ht="15" customHeight="1">
      <c r="A9" s="10" t="s">
        <v>22</v>
      </c>
      <c r="B9" s="21">
        <v>0</v>
      </c>
      <c r="C9" s="22">
        <f t="shared" si="0"/>
        <v>0</v>
      </c>
      <c r="D9" s="21">
        <v>0</v>
      </c>
      <c r="E9" s="22">
        <f t="shared" si="1"/>
        <v>0</v>
      </c>
      <c r="F9" s="69">
        <v>0</v>
      </c>
      <c r="G9" s="62">
        <v>0</v>
      </c>
      <c r="H9" s="62">
        <v>0</v>
      </c>
      <c r="I9" s="62">
        <v>0</v>
      </c>
    </row>
    <row r="10" spans="1:9" s="23" customFormat="1" ht="15" customHeight="1">
      <c r="A10" s="10" t="s">
        <v>23</v>
      </c>
      <c r="B10" s="21">
        <f>B99</f>
        <v>4</v>
      </c>
      <c r="C10" s="22">
        <f t="shared" si="0"/>
        <v>17.391304347826086</v>
      </c>
      <c r="D10" s="21">
        <f>C99</f>
        <v>50</v>
      </c>
      <c r="E10" s="22">
        <f t="shared" si="1"/>
        <v>13.477088948787062</v>
      </c>
      <c r="F10" s="69">
        <f>D99</f>
        <v>11.25</v>
      </c>
      <c r="G10" s="62">
        <f>E99</f>
        <v>216.25</v>
      </c>
      <c r="H10" s="62">
        <f>F99</f>
        <v>5</v>
      </c>
      <c r="I10" s="62">
        <f>G99</f>
        <v>26</v>
      </c>
    </row>
    <row r="11" spans="1:9" s="23" customFormat="1" ht="15" customHeight="1">
      <c r="A11" s="10" t="s">
        <v>24</v>
      </c>
      <c r="B11" s="21">
        <f>B110</f>
        <v>4</v>
      </c>
      <c r="C11" s="22">
        <f t="shared" si="0"/>
        <v>17.391304347826086</v>
      </c>
      <c r="D11" s="21">
        <f>C110</f>
        <v>80</v>
      </c>
      <c r="E11" s="22">
        <f t="shared" si="1"/>
        <v>21.563342318059302</v>
      </c>
      <c r="F11" s="69">
        <f>D110</f>
        <v>10.5</v>
      </c>
      <c r="G11" s="62">
        <f>E110</f>
        <v>210.5</v>
      </c>
      <c r="H11" s="62">
        <f>F110</f>
        <v>5</v>
      </c>
      <c r="I11" s="62">
        <f>G110</f>
        <v>22</v>
      </c>
    </row>
    <row r="12" spans="1:9" s="23" customFormat="1" ht="15" customHeight="1">
      <c r="A12" s="10" t="s">
        <v>25</v>
      </c>
      <c r="B12" s="21">
        <f>B120</f>
        <v>4</v>
      </c>
      <c r="C12" s="22">
        <f t="shared" si="0"/>
        <v>17.391304347826086</v>
      </c>
      <c r="D12" s="21">
        <f>C120</f>
        <v>53</v>
      </c>
      <c r="E12" s="22">
        <f t="shared" si="1"/>
        <v>14.285714285714285</v>
      </c>
      <c r="F12" s="70">
        <f>D120</f>
        <v>10.333333333333334</v>
      </c>
      <c r="G12" s="63">
        <f>E120</f>
        <v>216.66666666666666</v>
      </c>
      <c r="H12" s="63">
        <f>F120</f>
        <v>5.5</v>
      </c>
      <c r="I12" s="63">
        <f>G120</f>
        <v>23</v>
      </c>
    </row>
    <row r="13" spans="1:9" s="20" customFormat="1" ht="18.75" customHeight="1" thickBot="1">
      <c r="A13" s="11" t="s">
        <v>26</v>
      </c>
      <c r="B13" s="24">
        <f>SUM(B4:B12)</f>
        <v>23</v>
      </c>
      <c r="C13" s="25">
        <f t="shared" si="0"/>
        <v>100</v>
      </c>
      <c r="D13" s="24">
        <f>SUM(D4:D12)</f>
        <v>371</v>
      </c>
      <c r="E13" s="25">
        <f t="shared" si="1"/>
        <v>100</v>
      </c>
      <c r="F13" s="71">
        <f>SUM(F4:F12)/8</f>
        <v>10.854166666666666</v>
      </c>
      <c r="G13" s="64">
        <f>SUM(G4:G12)/7</f>
        <v>208.80952380952382</v>
      </c>
      <c r="H13" s="64">
        <f>SUM(H4:H12)/8</f>
        <v>5.21875</v>
      </c>
      <c r="I13" s="64">
        <f>SUM(I4:I12)/8</f>
        <v>25.21875</v>
      </c>
    </row>
    <row r="14" s="28" customFormat="1" ht="11.25">
      <c r="A14" s="26"/>
    </row>
    <row r="15" spans="1:2" s="28" customFormat="1" ht="11.25">
      <c r="A15" s="8" t="s">
        <v>38</v>
      </c>
      <c r="B15" s="27"/>
    </row>
    <row r="19" ht="12.75">
      <c r="D19" t="s">
        <v>206</v>
      </c>
    </row>
    <row r="20" spans="3:4" ht="12.75">
      <c r="C20" s="98" t="s">
        <v>17</v>
      </c>
      <c r="D20" s="99">
        <v>1</v>
      </c>
    </row>
    <row r="21" spans="3:4" ht="12.75">
      <c r="C21" s="98" t="s">
        <v>18</v>
      </c>
      <c r="D21" s="99">
        <v>2</v>
      </c>
    </row>
    <row r="22" spans="3:4" ht="12.75">
      <c r="C22" s="98" t="s">
        <v>19</v>
      </c>
      <c r="D22" s="99">
        <v>2</v>
      </c>
    </row>
    <row r="23" spans="3:4" ht="12.75">
      <c r="C23" s="98" t="s">
        <v>20</v>
      </c>
      <c r="D23" s="99">
        <v>2</v>
      </c>
    </row>
    <row r="24" spans="3:4" ht="12.75">
      <c r="C24" s="98" t="s">
        <v>21</v>
      </c>
      <c r="D24" s="99">
        <v>4</v>
      </c>
    </row>
    <row r="25" spans="3:4" ht="12.75">
      <c r="C25" s="98" t="s">
        <v>22</v>
      </c>
      <c r="D25" s="99">
        <v>0</v>
      </c>
    </row>
    <row r="26" spans="3:4" ht="12.75">
      <c r="C26" s="98" t="s">
        <v>23</v>
      </c>
      <c r="D26" s="99">
        <v>4</v>
      </c>
    </row>
    <row r="27" spans="3:4" ht="12.75">
      <c r="C27" s="98" t="s">
        <v>24</v>
      </c>
      <c r="D27" s="99">
        <v>4</v>
      </c>
    </row>
    <row r="28" spans="3:4" ht="12.75">
      <c r="C28" s="98" t="s">
        <v>25</v>
      </c>
      <c r="D28" s="99">
        <v>4</v>
      </c>
    </row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pans="1:9" s="13" customFormat="1" ht="38.25" customHeight="1">
      <c r="A38" s="115" t="s">
        <v>27</v>
      </c>
      <c r="B38" s="116"/>
      <c r="C38" s="116"/>
      <c r="D38" s="116"/>
      <c r="E38" s="116"/>
      <c r="F38" s="116"/>
      <c r="G38" s="116"/>
      <c r="H38" s="116"/>
      <c r="I38" s="116"/>
    </row>
    <row r="40" s="72" customFormat="1" ht="12.75"/>
    <row r="41" s="72" customFormat="1" ht="12.75"/>
    <row r="42" s="13" customFormat="1" ht="14.25" customHeight="1"/>
    <row r="43" spans="1:9" s="72" customFormat="1" ht="36.75" customHeight="1">
      <c r="A43" s="115" t="s">
        <v>27</v>
      </c>
      <c r="B43" s="116"/>
      <c r="C43" s="116"/>
      <c r="D43" s="116"/>
      <c r="E43" s="116"/>
      <c r="F43" s="116"/>
      <c r="G43" s="116"/>
      <c r="H43" s="116"/>
      <c r="I43" s="116"/>
    </row>
    <row r="45" spans="1:7" s="13" customFormat="1" ht="52.5" customHeight="1">
      <c r="A45" s="15" t="s">
        <v>43</v>
      </c>
      <c r="B45" s="106" t="s">
        <v>44</v>
      </c>
      <c r="C45" s="106"/>
      <c r="D45" s="106"/>
      <c r="E45" s="106"/>
      <c r="F45" s="106"/>
      <c r="G45" s="106"/>
    </row>
    <row r="46" spans="1:7" s="16" customFormat="1" ht="36" customHeight="1">
      <c r="A46" s="113" t="s">
        <v>28</v>
      </c>
      <c r="B46" s="107" t="s">
        <v>12</v>
      </c>
      <c r="C46" s="107"/>
      <c r="D46" s="107"/>
      <c r="E46" s="107"/>
      <c r="F46" s="107"/>
      <c r="G46" s="107"/>
    </row>
    <row r="47" spans="1:7" s="14" customFormat="1" ht="16.5" customHeight="1">
      <c r="A47" s="113"/>
      <c r="B47" s="109" t="s">
        <v>13</v>
      </c>
      <c r="C47" s="109" t="s">
        <v>29</v>
      </c>
      <c r="D47" s="108" t="s">
        <v>30</v>
      </c>
      <c r="E47" s="108"/>
      <c r="F47" s="108"/>
      <c r="G47" s="108"/>
    </row>
    <row r="48" spans="1:7" ht="39.75" customHeight="1">
      <c r="A48" s="113"/>
      <c r="B48" s="109"/>
      <c r="C48" s="109"/>
      <c r="D48" s="49" t="s">
        <v>31</v>
      </c>
      <c r="E48" s="49" t="s">
        <v>32</v>
      </c>
      <c r="F48" s="49" t="s">
        <v>33</v>
      </c>
      <c r="G48" s="50" t="s">
        <v>77</v>
      </c>
    </row>
    <row r="49" spans="1:9" s="16" customFormat="1" ht="17.25" customHeight="1">
      <c r="A49" s="42" t="s">
        <v>17</v>
      </c>
      <c r="B49" s="43">
        <v>1</v>
      </c>
      <c r="C49" s="43">
        <v>20</v>
      </c>
      <c r="D49" s="43">
        <v>11</v>
      </c>
      <c r="E49" s="43">
        <v>236</v>
      </c>
      <c r="F49" s="44">
        <v>5</v>
      </c>
      <c r="G49" s="44">
        <v>30</v>
      </c>
      <c r="I49" s="14"/>
    </row>
    <row r="50" spans="1:9" s="48" customFormat="1" ht="25.5" customHeight="1">
      <c r="A50" s="38" t="s">
        <v>49</v>
      </c>
      <c r="B50" s="45">
        <v>1</v>
      </c>
      <c r="C50" s="45">
        <v>20</v>
      </c>
      <c r="D50" s="46">
        <v>11</v>
      </c>
      <c r="E50" s="46">
        <v>236</v>
      </c>
      <c r="F50" s="46">
        <v>5</v>
      </c>
      <c r="G50" s="47">
        <v>30</v>
      </c>
      <c r="I50" s="14"/>
    </row>
    <row r="51" spans="1:9" ht="12.75">
      <c r="A51" s="35"/>
      <c r="B51" s="35"/>
      <c r="C51" s="35"/>
      <c r="D51" s="35"/>
      <c r="E51" s="35"/>
      <c r="F51" s="36"/>
      <c r="G51" s="36"/>
      <c r="H51" s="36"/>
      <c r="I51" s="36"/>
    </row>
    <row r="53" spans="1:7" s="13" customFormat="1" ht="52.5" customHeight="1">
      <c r="A53" s="15" t="s">
        <v>192</v>
      </c>
      <c r="B53" s="106" t="s">
        <v>141</v>
      </c>
      <c r="C53" s="106"/>
      <c r="D53" s="106"/>
      <c r="E53" s="106"/>
      <c r="F53" s="106"/>
      <c r="G53" s="106"/>
    </row>
    <row r="54" spans="1:7" s="16" customFormat="1" ht="36" customHeight="1">
      <c r="A54" s="113" t="s">
        <v>28</v>
      </c>
      <c r="B54" s="107" t="s">
        <v>12</v>
      </c>
      <c r="C54" s="107"/>
      <c r="D54" s="107"/>
      <c r="E54" s="107"/>
      <c r="F54" s="107"/>
      <c r="G54" s="107"/>
    </row>
    <row r="55" spans="1:7" s="14" customFormat="1" ht="16.5" customHeight="1">
      <c r="A55" s="113"/>
      <c r="B55" s="109" t="s">
        <v>13</v>
      </c>
      <c r="C55" s="109" t="s">
        <v>29</v>
      </c>
      <c r="D55" s="108" t="s">
        <v>30</v>
      </c>
      <c r="E55" s="108"/>
      <c r="F55" s="108"/>
      <c r="G55" s="108"/>
    </row>
    <row r="56" spans="1:7" ht="39.75" customHeight="1">
      <c r="A56" s="113"/>
      <c r="B56" s="109"/>
      <c r="C56" s="109"/>
      <c r="D56" s="49" t="s">
        <v>31</v>
      </c>
      <c r="E56" s="49" t="s">
        <v>32</v>
      </c>
      <c r="F56" s="49" t="s">
        <v>33</v>
      </c>
      <c r="G56" s="50" t="s">
        <v>77</v>
      </c>
    </row>
    <row r="57" spans="1:9" s="16" customFormat="1" ht="12" customHeight="1">
      <c r="A57" s="42" t="s">
        <v>18</v>
      </c>
      <c r="B57" s="43">
        <v>1</v>
      </c>
      <c r="C57" s="43">
        <v>26</v>
      </c>
      <c r="D57" s="43">
        <v>12</v>
      </c>
      <c r="E57" s="43">
        <v>240</v>
      </c>
      <c r="F57" s="44">
        <v>5</v>
      </c>
      <c r="G57" s="44">
        <v>22</v>
      </c>
      <c r="I57" s="14"/>
    </row>
    <row r="58" spans="1:9" s="16" customFormat="1" ht="12" customHeight="1">
      <c r="A58" s="42" t="s">
        <v>53</v>
      </c>
      <c r="B58" s="43">
        <v>1</v>
      </c>
      <c r="C58" s="43">
        <v>16</v>
      </c>
      <c r="D58" s="43">
        <v>11</v>
      </c>
      <c r="E58" s="43">
        <v>120</v>
      </c>
      <c r="F58" s="44">
        <v>5</v>
      </c>
      <c r="G58" s="44">
        <v>25</v>
      </c>
      <c r="I58" s="14"/>
    </row>
    <row r="59" spans="1:9" s="48" customFormat="1" ht="25.5" customHeight="1">
      <c r="A59" s="38" t="s">
        <v>50</v>
      </c>
      <c r="B59" s="45">
        <v>2</v>
      </c>
      <c r="C59" s="45">
        <v>42</v>
      </c>
      <c r="D59" s="46">
        <v>11.5</v>
      </c>
      <c r="E59" s="46">
        <v>180</v>
      </c>
      <c r="F59" s="46">
        <v>5</v>
      </c>
      <c r="G59" s="47">
        <v>23.5</v>
      </c>
      <c r="I59" s="14"/>
    </row>
    <row r="62" spans="1:7" s="13" customFormat="1" ht="52.5" customHeight="1">
      <c r="A62" s="15" t="s">
        <v>193</v>
      </c>
      <c r="B62" s="106" t="s">
        <v>142</v>
      </c>
      <c r="C62" s="106"/>
      <c r="D62" s="106"/>
      <c r="E62" s="106"/>
      <c r="F62" s="106"/>
      <c r="G62" s="106"/>
    </row>
    <row r="63" spans="1:7" s="16" customFormat="1" ht="36" customHeight="1">
      <c r="A63" s="113" t="s">
        <v>28</v>
      </c>
      <c r="B63" s="107" t="s">
        <v>12</v>
      </c>
      <c r="C63" s="107"/>
      <c r="D63" s="107"/>
      <c r="E63" s="107"/>
      <c r="F63" s="107"/>
      <c r="G63" s="107"/>
    </row>
    <row r="64" spans="1:7" s="14" customFormat="1" ht="16.5" customHeight="1">
      <c r="A64" s="113"/>
      <c r="B64" s="109" t="s">
        <v>13</v>
      </c>
      <c r="C64" s="109" t="s">
        <v>29</v>
      </c>
      <c r="D64" s="108" t="s">
        <v>30</v>
      </c>
      <c r="E64" s="108"/>
      <c r="F64" s="108"/>
      <c r="G64" s="108"/>
    </row>
    <row r="65" spans="1:7" ht="39.75" customHeight="1">
      <c r="A65" s="113"/>
      <c r="B65" s="109"/>
      <c r="C65" s="109"/>
      <c r="D65" s="49" t="s">
        <v>31</v>
      </c>
      <c r="E65" s="49" t="s">
        <v>32</v>
      </c>
      <c r="F65" s="49" t="s">
        <v>33</v>
      </c>
      <c r="G65" s="50" t="s">
        <v>77</v>
      </c>
    </row>
    <row r="66" spans="1:9" s="16" customFormat="1" ht="12" customHeight="1">
      <c r="A66" s="42" t="s">
        <v>64</v>
      </c>
      <c r="B66" s="43">
        <v>2</v>
      </c>
      <c r="C66" s="43">
        <v>20</v>
      </c>
      <c r="D66" s="43">
        <v>12</v>
      </c>
      <c r="E66" s="43">
        <v>0</v>
      </c>
      <c r="F66" s="44">
        <v>6</v>
      </c>
      <c r="G66" s="44">
        <v>26</v>
      </c>
      <c r="I66" s="14"/>
    </row>
    <row r="67" spans="1:9" s="48" customFormat="1" ht="25.5" customHeight="1">
      <c r="A67" s="15" t="s">
        <v>60</v>
      </c>
      <c r="B67" s="45">
        <v>2</v>
      </c>
      <c r="C67" s="45">
        <v>20</v>
      </c>
      <c r="D67" s="46">
        <v>12</v>
      </c>
      <c r="E67" s="46">
        <v>0</v>
      </c>
      <c r="F67" s="46">
        <v>6</v>
      </c>
      <c r="G67" s="47">
        <v>26</v>
      </c>
      <c r="I67" s="14"/>
    </row>
    <row r="69" ht="12.75">
      <c r="A69" t="s">
        <v>65</v>
      </c>
    </row>
    <row r="73" spans="1:7" s="13" customFormat="1" ht="52.5" customHeight="1">
      <c r="A73" s="15" t="s">
        <v>194</v>
      </c>
      <c r="B73" s="106" t="s">
        <v>143</v>
      </c>
      <c r="C73" s="106"/>
      <c r="D73" s="106"/>
      <c r="E73" s="106"/>
      <c r="F73" s="106"/>
      <c r="G73" s="106"/>
    </row>
    <row r="74" spans="1:7" s="16" customFormat="1" ht="36" customHeight="1">
      <c r="A74" s="113" t="s">
        <v>28</v>
      </c>
      <c r="B74" s="123" t="s">
        <v>12</v>
      </c>
      <c r="C74" s="124"/>
      <c r="D74" s="124"/>
      <c r="E74" s="124"/>
      <c r="F74" s="124"/>
      <c r="G74" s="125"/>
    </row>
    <row r="75" spans="1:7" s="14" customFormat="1" ht="16.5" customHeight="1">
      <c r="A75" s="113"/>
      <c r="B75" s="109" t="s">
        <v>13</v>
      </c>
      <c r="C75" s="109" t="s">
        <v>29</v>
      </c>
      <c r="D75" s="108" t="s">
        <v>30</v>
      </c>
      <c r="E75" s="108"/>
      <c r="F75" s="108"/>
      <c r="G75" s="108"/>
    </row>
    <row r="76" spans="1:7" ht="39.75" customHeight="1">
      <c r="A76" s="113"/>
      <c r="B76" s="109"/>
      <c r="C76" s="109"/>
      <c r="D76" s="49" t="s">
        <v>31</v>
      </c>
      <c r="E76" s="49" t="s">
        <v>32</v>
      </c>
      <c r="F76" s="49" t="s">
        <v>33</v>
      </c>
      <c r="G76" s="50" t="s">
        <v>77</v>
      </c>
    </row>
    <row r="77" spans="1:9" s="16" customFormat="1" ht="12" customHeight="1">
      <c r="A77" s="42" t="s">
        <v>71</v>
      </c>
      <c r="B77" s="43">
        <v>2</v>
      </c>
      <c r="C77" s="43">
        <v>24</v>
      </c>
      <c r="D77" s="43">
        <v>9</v>
      </c>
      <c r="E77" s="43">
        <v>185</v>
      </c>
      <c r="F77" s="44">
        <v>5</v>
      </c>
      <c r="G77" s="44">
        <v>25</v>
      </c>
      <c r="I77" s="14"/>
    </row>
    <row r="78" spans="1:9" s="48" customFormat="1" ht="25.5" customHeight="1">
      <c r="A78" s="15" t="s">
        <v>69</v>
      </c>
      <c r="B78" s="45">
        <v>2</v>
      </c>
      <c r="C78" s="45">
        <v>24</v>
      </c>
      <c r="D78" s="46">
        <v>9</v>
      </c>
      <c r="E78" s="46">
        <v>185</v>
      </c>
      <c r="F78" s="46">
        <v>5</v>
      </c>
      <c r="G78" s="47">
        <v>25</v>
      </c>
      <c r="I78" s="14"/>
    </row>
    <row r="82" spans="1:7" s="13" customFormat="1" ht="52.5" customHeight="1">
      <c r="A82" s="15" t="s">
        <v>195</v>
      </c>
      <c r="B82" s="106" t="s">
        <v>144</v>
      </c>
      <c r="C82" s="106"/>
      <c r="D82" s="106"/>
      <c r="E82" s="106"/>
      <c r="F82" s="106"/>
      <c r="G82" s="106"/>
    </row>
    <row r="83" spans="1:7" s="16" customFormat="1" ht="36" customHeight="1">
      <c r="A83" s="113" t="s">
        <v>28</v>
      </c>
      <c r="B83" s="107" t="s">
        <v>12</v>
      </c>
      <c r="C83" s="107"/>
      <c r="D83" s="107"/>
      <c r="E83" s="107"/>
      <c r="F83" s="107"/>
      <c r="G83" s="107"/>
    </row>
    <row r="84" spans="1:7" s="14" customFormat="1" ht="16.5" customHeight="1">
      <c r="A84" s="113"/>
      <c r="B84" s="109" t="s">
        <v>13</v>
      </c>
      <c r="C84" s="109" t="s">
        <v>29</v>
      </c>
      <c r="D84" s="108" t="s">
        <v>30</v>
      </c>
      <c r="E84" s="108"/>
      <c r="F84" s="108"/>
      <c r="G84" s="108"/>
    </row>
    <row r="85" spans="1:7" ht="39.75" customHeight="1">
      <c r="A85" s="113"/>
      <c r="B85" s="109"/>
      <c r="C85" s="109"/>
      <c r="D85" s="49" t="s">
        <v>31</v>
      </c>
      <c r="E85" s="49" t="s">
        <v>32</v>
      </c>
      <c r="F85" s="49" t="s">
        <v>33</v>
      </c>
      <c r="G85" s="50" t="s">
        <v>77</v>
      </c>
    </row>
    <row r="86" spans="1:9" s="16" customFormat="1" ht="14.25" customHeight="1">
      <c r="A86" s="42" t="s">
        <v>21</v>
      </c>
      <c r="B86" s="43">
        <v>4</v>
      </c>
      <c r="C86" s="43">
        <v>82</v>
      </c>
      <c r="D86" s="43">
        <v>11.25</v>
      </c>
      <c r="E86" s="43">
        <v>217.25</v>
      </c>
      <c r="F86" s="44">
        <v>5.25</v>
      </c>
      <c r="G86" s="44">
        <v>26.25</v>
      </c>
      <c r="I86" s="14"/>
    </row>
    <row r="87" spans="1:9" s="48" customFormat="1" ht="25.5" customHeight="1">
      <c r="A87" s="15" t="s">
        <v>76</v>
      </c>
      <c r="B87" s="45">
        <v>4</v>
      </c>
      <c r="C87" s="45">
        <v>82</v>
      </c>
      <c r="D87" s="46">
        <v>11.25</v>
      </c>
      <c r="E87" s="46">
        <v>217.25</v>
      </c>
      <c r="F87" s="46">
        <v>5.25</v>
      </c>
      <c r="G87" s="47">
        <v>26.25</v>
      </c>
      <c r="I87" s="14"/>
    </row>
    <row r="88" spans="1:9" ht="12.75">
      <c r="A88" s="35"/>
      <c r="B88" s="35"/>
      <c r="C88" s="36"/>
      <c r="D88" s="36"/>
      <c r="E88" s="36"/>
      <c r="F88" s="36"/>
      <c r="G88" s="36"/>
      <c r="H88" s="37"/>
      <c r="I88" s="36"/>
    </row>
    <row r="90" spans="1:7" s="13" customFormat="1" ht="41.25" customHeight="1">
      <c r="A90" s="15" t="s">
        <v>196</v>
      </c>
      <c r="B90" s="106" t="s">
        <v>200</v>
      </c>
      <c r="C90" s="106"/>
      <c r="D90" s="106"/>
      <c r="E90" s="106"/>
      <c r="F90" s="106"/>
      <c r="G90" s="106"/>
    </row>
    <row r="93" spans="1:7" s="13" customFormat="1" ht="52.5" customHeight="1">
      <c r="A93" s="15" t="s">
        <v>197</v>
      </c>
      <c r="B93" s="106" t="s">
        <v>145</v>
      </c>
      <c r="C93" s="106"/>
      <c r="D93" s="106"/>
      <c r="E93" s="106"/>
      <c r="F93" s="106"/>
      <c r="G93" s="106"/>
    </row>
    <row r="94" spans="1:7" s="16" customFormat="1" ht="36" customHeight="1">
      <c r="A94" s="113" t="s">
        <v>28</v>
      </c>
      <c r="B94" s="107" t="s">
        <v>12</v>
      </c>
      <c r="C94" s="107"/>
      <c r="D94" s="107"/>
      <c r="E94" s="107"/>
      <c r="F94" s="107"/>
      <c r="G94" s="107"/>
    </row>
    <row r="95" spans="1:7" s="14" customFormat="1" ht="16.5" customHeight="1">
      <c r="A95" s="113"/>
      <c r="B95" s="109" t="s">
        <v>13</v>
      </c>
      <c r="C95" s="109" t="s">
        <v>29</v>
      </c>
      <c r="D95" s="108" t="s">
        <v>30</v>
      </c>
      <c r="E95" s="108"/>
      <c r="F95" s="108"/>
      <c r="G95" s="108"/>
    </row>
    <row r="96" spans="1:7" ht="39.75" customHeight="1">
      <c r="A96" s="113"/>
      <c r="B96" s="109"/>
      <c r="C96" s="109"/>
      <c r="D96" s="49" t="s">
        <v>31</v>
      </c>
      <c r="E96" s="49" t="s">
        <v>32</v>
      </c>
      <c r="F96" s="49" t="s">
        <v>33</v>
      </c>
      <c r="G96" s="50" t="s">
        <v>77</v>
      </c>
    </row>
    <row r="97" spans="1:9" s="16" customFormat="1" ht="14.25" customHeight="1">
      <c r="A97" s="42" t="s">
        <v>89</v>
      </c>
      <c r="B97" s="43">
        <v>2</v>
      </c>
      <c r="C97" s="43">
        <v>24</v>
      </c>
      <c r="D97" s="43">
        <v>11.5</v>
      </c>
      <c r="E97" s="43">
        <v>230</v>
      </c>
      <c r="F97" s="44">
        <v>5</v>
      </c>
      <c r="G97" s="44">
        <v>25</v>
      </c>
      <c r="I97" s="14"/>
    </row>
    <row r="98" spans="1:9" s="16" customFormat="1" ht="14.25" customHeight="1">
      <c r="A98" s="42" t="s">
        <v>95</v>
      </c>
      <c r="B98" s="43">
        <v>2</v>
      </c>
      <c r="C98" s="43">
        <v>26</v>
      </c>
      <c r="D98" s="43">
        <v>11</v>
      </c>
      <c r="E98" s="43">
        <v>202.5</v>
      </c>
      <c r="F98" s="44">
        <v>5</v>
      </c>
      <c r="G98" s="44">
        <v>27</v>
      </c>
      <c r="I98" s="14"/>
    </row>
    <row r="99" spans="1:9" s="48" customFormat="1" ht="25.5" customHeight="1">
      <c r="A99" s="15" t="s">
        <v>92</v>
      </c>
      <c r="B99" s="45">
        <f>SUM(B97:B98)</f>
        <v>4</v>
      </c>
      <c r="C99" s="45">
        <f>SUM(C97:C98)</f>
        <v>50</v>
      </c>
      <c r="D99" s="46">
        <f>SUM(D97:D98)/2</f>
        <v>11.25</v>
      </c>
      <c r="E99" s="46">
        <f>SUM(E97:E98)/2</f>
        <v>216.25</v>
      </c>
      <c r="F99" s="46">
        <f>SUM(F97:F98)/2</f>
        <v>5</v>
      </c>
      <c r="G99" s="47">
        <f>SUM(G97:G98)/2</f>
        <v>26</v>
      </c>
      <c r="I99" s="14"/>
    </row>
    <row r="103" spans="1:7" s="13" customFormat="1" ht="52.5" customHeight="1">
      <c r="A103" s="15" t="s">
        <v>198</v>
      </c>
      <c r="B103" s="106" t="s">
        <v>146</v>
      </c>
      <c r="C103" s="106"/>
      <c r="D103" s="106"/>
      <c r="E103" s="106"/>
      <c r="F103" s="106"/>
      <c r="G103" s="106"/>
    </row>
    <row r="104" spans="1:7" s="16" customFormat="1" ht="36" customHeight="1">
      <c r="A104" s="113" t="s">
        <v>28</v>
      </c>
      <c r="B104" s="107" t="s">
        <v>12</v>
      </c>
      <c r="C104" s="107"/>
      <c r="D104" s="107"/>
      <c r="E104" s="107"/>
      <c r="F104" s="107"/>
      <c r="G104" s="107"/>
    </row>
    <row r="105" spans="1:7" s="14" customFormat="1" ht="16.5" customHeight="1">
      <c r="A105" s="113"/>
      <c r="B105" s="109" t="s">
        <v>13</v>
      </c>
      <c r="C105" s="109" t="s">
        <v>29</v>
      </c>
      <c r="D105" s="108" t="s">
        <v>30</v>
      </c>
      <c r="E105" s="108"/>
      <c r="F105" s="108"/>
      <c r="G105" s="108"/>
    </row>
    <row r="106" spans="1:7" ht="39.75" customHeight="1">
      <c r="A106" s="113"/>
      <c r="B106" s="109"/>
      <c r="C106" s="109"/>
      <c r="D106" s="49" t="s">
        <v>31</v>
      </c>
      <c r="E106" s="49" t="s">
        <v>32</v>
      </c>
      <c r="F106" s="49" t="s">
        <v>33</v>
      </c>
      <c r="G106" s="50" t="s">
        <v>77</v>
      </c>
    </row>
    <row r="107" spans="1:9" s="16" customFormat="1" ht="14.25" customHeight="1">
      <c r="A107" s="42" t="s">
        <v>96</v>
      </c>
      <c r="B107" s="43">
        <v>2</v>
      </c>
      <c r="C107" s="43">
        <v>56</v>
      </c>
      <c r="D107" s="43">
        <v>9.5</v>
      </c>
      <c r="E107" s="43">
        <v>188</v>
      </c>
      <c r="F107" s="44">
        <v>5</v>
      </c>
      <c r="G107" s="44">
        <v>19</v>
      </c>
      <c r="I107" s="14"/>
    </row>
    <row r="108" spans="1:9" s="16" customFormat="1" ht="14.25" customHeight="1">
      <c r="A108" s="42" t="s">
        <v>101</v>
      </c>
      <c r="B108" s="43">
        <v>1</v>
      </c>
      <c r="C108" s="43">
        <v>12</v>
      </c>
      <c r="D108" s="43">
        <v>12</v>
      </c>
      <c r="E108" s="43">
        <v>231</v>
      </c>
      <c r="F108" s="44">
        <v>5</v>
      </c>
      <c r="G108" s="44">
        <v>25</v>
      </c>
      <c r="I108" s="14"/>
    </row>
    <row r="109" spans="1:9" s="16" customFormat="1" ht="14.25" customHeight="1">
      <c r="A109" s="42" t="s">
        <v>102</v>
      </c>
      <c r="B109" s="43">
        <v>1</v>
      </c>
      <c r="C109" s="43">
        <v>12</v>
      </c>
      <c r="D109" s="43">
        <v>11</v>
      </c>
      <c r="E109" s="43">
        <v>235</v>
      </c>
      <c r="F109" s="44">
        <v>5</v>
      </c>
      <c r="G109" s="44">
        <v>25</v>
      </c>
      <c r="I109" s="14"/>
    </row>
    <row r="110" spans="1:9" s="48" customFormat="1" ht="25.5" customHeight="1">
      <c r="A110" s="15" t="s">
        <v>98</v>
      </c>
      <c r="B110" s="45">
        <v>4</v>
      </c>
      <c r="C110" s="45">
        <v>80</v>
      </c>
      <c r="D110" s="46">
        <v>10.5</v>
      </c>
      <c r="E110" s="46">
        <v>210.5</v>
      </c>
      <c r="F110" s="46">
        <v>5</v>
      </c>
      <c r="G110" s="47">
        <v>22</v>
      </c>
      <c r="I110" s="14"/>
    </row>
    <row r="113" spans="1:7" s="13" customFormat="1" ht="52.5" customHeight="1">
      <c r="A113" s="15" t="s">
        <v>199</v>
      </c>
      <c r="B113" s="106" t="s">
        <v>147</v>
      </c>
      <c r="C113" s="106"/>
      <c r="D113" s="106"/>
      <c r="E113" s="106"/>
      <c r="F113" s="106"/>
      <c r="G113" s="106"/>
    </row>
    <row r="114" spans="1:7" s="16" customFormat="1" ht="36" customHeight="1">
      <c r="A114" s="113" t="s">
        <v>28</v>
      </c>
      <c r="B114" s="107" t="s">
        <v>12</v>
      </c>
      <c r="C114" s="107"/>
      <c r="D114" s="107"/>
      <c r="E114" s="107"/>
      <c r="F114" s="107"/>
      <c r="G114" s="107"/>
    </row>
    <row r="115" spans="1:7" s="14" customFormat="1" ht="16.5" customHeight="1">
      <c r="A115" s="113"/>
      <c r="B115" s="109" t="s">
        <v>13</v>
      </c>
      <c r="C115" s="109" t="s">
        <v>29</v>
      </c>
      <c r="D115" s="108" t="s">
        <v>30</v>
      </c>
      <c r="E115" s="108"/>
      <c r="F115" s="108"/>
      <c r="G115" s="108"/>
    </row>
    <row r="116" spans="1:7" ht="39.75" customHeight="1">
      <c r="A116" s="113"/>
      <c r="B116" s="109"/>
      <c r="C116" s="109"/>
      <c r="D116" s="49" t="s">
        <v>31</v>
      </c>
      <c r="E116" s="49" t="s">
        <v>32</v>
      </c>
      <c r="F116" s="49" t="s">
        <v>33</v>
      </c>
      <c r="G116" s="50" t="s">
        <v>77</v>
      </c>
    </row>
    <row r="117" spans="1:9" s="16" customFormat="1" ht="14.25" customHeight="1">
      <c r="A117" s="42" t="s">
        <v>103</v>
      </c>
      <c r="B117" s="43">
        <v>1</v>
      </c>
      <c r="C117" s="43">
        <v>20</v>
      </c>
      <c r="D117" s="43">
        <v>10</v>
      </c>
      <c r="E117" s="43">
        <v>186</v>
      </c>
      <c r="F117" s="44">
        <v>5</v>
      </c>
      <c r="G117" s="44">
        <v>20</v>
      </c>
      <c r="I117" s="14"/>
    </row>
    <row r="118" spans="1:9" s="16" customFormat="1" ht="14.25" customHeight="1">
      <c r="A118" s="42" t="s">
        <v>105</v>
      </c>
      <c r="B118" s="43">
        <v>1</v>
      </c>
      <c r="C118" s="43">
        <v>15</v>
      </c>
      <c r="D118" s="43">
        <v>12</v>
      </c>
      <c r="E118" s="43">
        <v>256</v>
      </c>
      <c r="F118" s="44">
        <v>6</v>
      </c>
      <c r="G118" s="44">
        <v>25</v>
      </c>
      <c r="I118" s="14"/>
    </row>
    <row r="119" spans="1:9" s="16" customFormat="1" ht="14.25" customHeight="1">
      <c r="A119" s="42" t="s">
        <v>25</v>
      </c>
      <c r="B119" s="43">
        <v>2</v>
      </c>
      <c r="C119" s="43">
        <v>18</v>
      </c>
      <c r="D119" s="43">
        <v>9</v>
      </c>
      <c r="E119" s="43">
        <v>208</v>
      </c>
      <c r="F119" s="44">
        <v>5.5</v>
      </c>
      <c r="G119" s="44">
        <v>24</v>
      </c>
      <c r="I119" s="14"/>
    </row>
    <row r="120" spans="1:9" s="48" customFormat="1" ht="25.5" customHeight="1">
      <c r="A120" s="15" t="s">
        <v>104</v>
      </c>
      <c r="B120" s="45">
        <f>SUM(B117:B119)</f>
        <v>4</v>
      </c>
      <c r="C120" s="45">
        <f>SUM(C117:C119)</f>
        <v>53</v>
      </c>
      <c r="D120" s="46">
        <f>SUM(D117:D119)/3</f>
        <v>10.333333333333334</v>
      </c>
      <c r="E120" s="46">
        <f>SUM(E117:E119)/3</f>
        <v>216.66666666666666</v>
      </c>
      <c r="F120" s="46">
        <f>SUM(F117:F119)/3</f>
        <v>5.5</v>
      </c>
      <c r="G120" s="46">
        <f>SUM(G117:G119)/3</f>
        <v>23</v>
      </c>
      <c r="I120" s="14"/>
    </row>
  </sheetData>
  <mergeCells count="54">
    <mergeCell ref="A114:A116"/>
    <mergeCell ref="B114:G114"/>
    <mergeCell ref="B115:B116"/>
    <mergeCell ref="C115:C116"/>
    <mergeCell ref="D115:G115"/>
    <mergeCell ref="A104:A106"/>
    <mergeCell ref="B104:G104"/>
    <mergeCell ref="B105:B106"/>
    <mergeCell ref="C105:C106"/>
    <mergeCell ref="D105:G105"/>
    <mergeCell ref="A2:A3"/>
    <mergeCell ref="B45:G45"/>
    <mergeCell ref="B1:I1"/>
    <mergeCell ref="B2:I2"/>
    <mergeCell ref="A38:I38"/>
    <mergeCell ref="A43:I43"/>
    <mergeCell ref="A46:A48"/>
    <mergeCell ref="B46:G46"/>
    <mergeCell ref="B47:B48"/>
    <mergeCell ref="C47:C48"/>
    <mergeCell ref="D47:G47"/>
    <mergeCell ref="A54:A56"/>
    <mergeCell ref="B54:G54"/>
    <mergeCell ref="B55:B56"/>
    <mergeCell ref="C55:C56"/>
    <mergeCell ref="D55:G55"/>
    <mergeCell ref="A63:A65"/>
    <mergeCell ref="B63:G63"/>
    <mergeCell ref="B64:B65"/>
    <mergeCell ref="C64:C65"/>
    <mergeCell ref="D64:G64"/>
    <mergeCell ref="A74:A76"/>
    <mergeCell ref="B74:G74"/>
    <mergeCell ref="B75:B76"/>
    <mergeCell ref="C75:C76"/>
    <mergeCell ref="D75:G75"/>
    <mergeCell ref="A83:A85"/>
    <mergeCell ref="B83:G83"/>
    <mergeCell ref="B84:B85"/>
    <mergeCell ref="C84:C85"/>
    <mergeCell ref="D84:G84"/>
    <mergeCell ref="A94:A96"/>
    <mergeCell ref="B94:G94"/>
    <mergeCell ref="B95:B96"/>
    <mergeCell ref="C95:C96"/>
    <mergeCell ref="D95:G95"/>
    <mergeCell ref="B113:G113"/>
    <mergeCell ref="B103:G103"/>
    <mergeCell ref="B93:G93"/>
    <mergeCell ref="B90:G90"/>
    <mergeCell ref="B82:G82"/>
    <mergeCell ref="B73:G73"/>
    <mergeCell ref="B62:G62"/>
    <mergeCell ref="B53:G53"/>
  </mergeCells>
  <printOptions horizontalCentered="1"/>
  <pageMargins left="0" right="0" top="0.5905511811023623" bottom="0.5905511811023623" header="0.11811023622047245" footer="0.11811023622047245"/>
  <pageSetup horizontalDpi="300" verticalDpi="300" orientation="portrait" paperSize="9" r:id="rId2"/>
  <rowBreaks count="2" manualBreakCount="2">
    <brk id="72" max="255" man="1"/>
    <brk id="1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2008-11-24T11:26:37Z</cp:lastPrinted>
  <dcterms:created xsi:type="dcterms:W3CDTF">2008-10-21T07:47:40Z</dcterms:created>
  <dcterms:modified xsi:type="dcterms:W3CDTF">2011-01-11T07:15:47Z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-1643075998</vt:i4>
  </property>
  <property fmtid="{D5CDD505-2E9C-101B-9397-08002B2CF9AE}" pid="3" name="_EmailSubject">
    <vt:lpwstr>dati Norma</vt:lpwstr>
  </property>
  <property fmtid="{D5CDD505-2E9C-101B-9397-08002B2CF9AE}" pid="4" name="_AuthorEmail">
    <vt:lpwstr>AlFinelli@regione.emilia-romagna.it</vt:lpwstr>
  </property>
  <property fmtid="{D5CDD505-2E9C-101B-9397-08002B2CF9AE}" pid="5" name="_AuthorEmailDisplayName">
    <vt:lpwstr>Finelli Alessandro</vt:lpwstr>
  </property>
  <property fmtid="{D5CDD505-2E9C-101B-9397-08002B2CF9AE}" pid="6" name="_ReviewingToolsShownOnce">
    <vt:lpwstr/>
  </property>
</Properties>
</file>