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865" windowHeight="8310" tabRatio="640" activeTab="0"/>
  </bookViews>
  <sheets>
    <sheet name="Indice tavole" sheetId="1" r:id="rId1"/>
    <sheet name="Tavola 02_01" sheetId="2" r:id="rId2"/>
    <sheet name="Tavola 02_02" sheetId="3" r:id="rId3"/>
    <sheet name="Tavola 02_03" sheetId="4" r:id="rId4"/>
    <sheet name="Tavola 02_04" sheetId="5" r:id="rId5"/>
    <sheet name="Tavola 02_05" sheetId="6" r:id="rId6"/>
    <sheet name="Tavola 02_06" sheetId="7" r:id="rId7"/>
    <sheet name="Tavola 02_07" sheetId="8" r:id="rId8"/>
    <sheet name="Tavola 02_08" sheetId="9" r:id="rId9"/>
    <sheet name="Tavola 02_09" sheetId="10" r:id="rId10"/>
    <sheet name="Tavola 02_10" sheetId="11" r:id="rId11"/>
    <sheet name="Tavola 02_11" sheetId="12" r:id="rId12"/>
    <sheet name="Tavola 02_12" sheetId="13" r:id="rId13"/>
    <sheet name="Tavola 02_ 13" sheetId="14" r:id="rId14"/>
    <sheet name="Tavola 02_14" sheetId="15" r:id="rId15"/>
  </sheets>
  <definedNames>
    <definedName name="_xlnm.Print_Area" localSheetId="0">'Indice tavole'!$A$1:$B$158</definedName>
    <definedName name="_xlnm.Print_Area" localSheetId="2">'Tavola 02_02'!$A$1:$H$281</definedName>
    <definedName name="_xlnm.Print_Area" localSheetId="3">'Tavola 02_03'!$A$1:$I$192</definedName>
    <definedName name="_xlnm.Print_Area" localSheetId="6">'Tavola 02_06'!$A$1:$G$336</definedName>
  </definedNames>
  <calcPr fullCalcOnLoad="1"/>
</workbook>
</file>

<file path=xl/sharedStrings.xml><?xml version="1.0" encoding="utf-8"?>
<sst xmlns="http://schemas.openxmlformats.org/spreadsheetml/2006/main" count="3601" uniqueCount="612">
  <si>
    <t>Numero sezioni e orario di apertura dei nidi d'infanzia, micro-nidi e sezioni di nido aggregate a scuole dell'infanzia - servizi a gestione privata in Provincia di Bologna - a.s. 2006/2007</t>
  </si>
  <si>
    <t>Tavola 02.10.05</t>
  </si>
  <si>
    <t>Numero sezioni e orario di apertura dei nidi d'infanzia, micro-nidi e sezioni di nido aggregate a scuole dell'infanzia - servizi a gestione privata in Provincia di Ferrara - a.s. 2006/2007</t>
  </si>
  <si>
    <t>Tavola 02.10.06</t>
  </si>
  <si>
    <t>Numero sezioni e orario di apertura dei nidi d'infanzia, micro-nidi e sezioni di nido aggregate a scuole dell'infanzia - servizi a gestione privata in Provincia di Ravenna - a.s. 2006/2007</t>
  </si>
  <si>
    <t>Tavola 02.10.07</t>
  </si>
  <si>
    <t>Numero sezioni e orario di apertura dei nidi d'infanzia, micro-nidi e sezioni di nido aggregate a scuole dell'infanzia - servizi a gestione privata in Provincia di Forlì-Cesena - a.s. 2006/2007</t>
  </si>
  <si>
    <t>Tavola 02.10.08</t>
  </si>
  <si>
    <t>Numero sezioni e orario di apertura dei nidi d'infanzia, micro-nidi e sezioni di nido aggregate a scuole dell'infanzia - servizi a gestione privata in Provincia di Rimini - a.s. 2006/2007</t>
  </si>
  <si>
    <t>Tavola 02.10.09</t>
  </si>
  <si>
    <t>Tavola 02.11</t>
  </si>
  <si>
    <t>Media giornate annue di apertura</t>
  </si>
  <si>
    <t xml:space="preserve"> anticipo</t>
  </si>
  <si>
    <t>Media ore</t>
  </si>
  <si>
    <t>posticipo</t>
  </si>
  <si>
    <t>anticipo e posticipo</t>
  </si>
  <si>
    <r>
      <t xml:space="preserve">Media mesi e giornate di apertura dei nidi d'infanzia, micro-nidi e sezioni di nido aggregate a scuole dell'infanzia - servizi a </t>
    </r>
    <r>
      <rPr>
        <b/>
        <u val="single"/>
        <sz val="9"/>
        <rFont val="Verdana"/>
        <family val="2"/>
      </rPr>
      <t>gestione pubblica</t>
    </r>
    <r>
      <rPr>
        <b/>
        <sz val="9"/>
        <rFont val="Verdana"/>
        <family val="2"/>
      </rPr>
      <t xml:space="preserve"> in Emilia-Romagna - a.s. 2006/2007</t>
    </r>
  </si>
  <si>
    <t>Media orario tempo pieno</t>
  </si>
  <si>
    <t>Media orario tempo parziale</t>
  </si>
  <si>
    <t>PC</t>
  </si>
  <si>
    <t>PR</t>
  </si>
  <si>
    <t>RE</t>
  </si>
  <si>
    <t>MO</t>
  </si>
  <si>
    <t>BO</t>
  </si>
  <si>
    <t>FE</t>
  </si>
  <si>
    <t>RA</t>
  </si>
  <si>
    <t>FC</t>
  </si>
  <si>
    <t>RN</t>
  </si>
  <si>
    <t>* nidi d'infanzia, micro-nidi e sezioni di nido aggregate a scuole dell'infanzia</t>
  </si>
  <si>
    <t>N. nidi d'infanzia*</t>
  </si>
  <si>
    <r>
      <t xml:space="preserve">Numero di nidi d'infanzia, micro-nidi e sezioni di nido aggregate a scuole dell'infanzia </t>
    </r>
    <r>
      <rPr>
        <b/>
        <u val="single"/>
        <sz val="9"/>
        <rFont val="Verdana"/>
        <family val="2"/>
      </rPr>
      <t>pubblici e privati</t>
    </r>
    <r>
      <rPr>
        <b/>
        <sz val="9"/>
        <rFont val="Verdana"/>
        <family val="2"/>
      </rPr>
      <t>, numero di posti - pubblici e privati per provincia e per comune in Emilia-Romagna - a.s. 2006/2007</t>
    </r>
  </si>
  <si>
    <t>n. nidi</t>
  </si>
  <si>
    <t>Tavola 02.11.01</t>
  </si>
  <si>
    <t>Media mesi, giornate di apertura e orario anticipato/posticipato  dei nidi d'infanzia, micro-nidi e sezioni di nido aggregate a scuole dell'infanzia - servizi a gestione pubblica in Provincia di Piacenza - a.s. 2006/2007</t>
  </si>
  <si>
    <t>Tavola 02.11.02</t>
  </si>
  <si>
    <t>Media mesi, giornate di apertura e orario anticipato/posticipato  dei nidi d'infanzia, micro-nidi e sezioni di nido aggregate a scuole dell'infanzia - servizi a gestione pubblica in Provincia di Parma - a.s. 2006/2007</t>
  </si>
  <si>
    <t>Tavola 02.11.03</t>
  </si>
  <si>
    <t>Media mesi, giornate di apertura e orario anticipato/posticipato  dei nidi d'infanzia, micro-nidi e sezioni di nido aggregate a scuole dell'infanzia - servizi a gestione pubblica in Provincia di Reggio Emilia - a.s. 2006/2007</t>
  </si>
  <si>
    <t>Tavola 02.11.04</t>
  </si>
  <si>
    <t>Media mesi, giornate di apertura e orario anticipato/posticipato  dei nidi d'infanzia, micro-nidi e sezioni di nido aggregate a scuole dell'infanzia - servizi a gestione pubblica in Provincia di Modena - a.s. 2006/2007</t>
  </si>
  <si>
    <t>Tavola 02.11.05</t>
  </si>
  <si>
    <t>Media mesi, giornate di apertura e orario anticipato/posticipato  dei nidi d'infanzia, micro-nidi e sezioni di nido aggregate a scuole dell'infanzia - servizi a gestione pubblica in Provincia di Bologna - a.s. 2006/2007</t>
  </si>
  <si>
    <t>Tavola 02.11.06</t>
  </si>
  <si>
    <t>Media mesi, giornate di apertura e orario anticipato/posticipato  dei nidi d'infanzia, micro-nidi e sezioni di nido aggregate a scuole dell'infanzia - servizi a gestione pubblica in Provincia di Ferrara - a.s. 2006/2007</t>
  </si>
  <si>
    <t>Tavola 02.11.07</t>
  </si>
  <si>
    <t>Media mesi, giornate di apertura e orario anticipato/posticipato  dei nidi d'infanzia, micro-nidi e sezioni di nido aggregate a scuole dell'infanzia - servizi a gestione pubblica in Provincia di Ravenna - a.s. 2006/2007</t>
  </si>
  <si>
    <t>Tavola 02.11.08</t>
  </si>
  <si>
    <t>Media mesi, giornate di apertura e orario anticipato/posticipato  dei nidi d'infanzia, micro-nidi e sezioni di nido aggregate a scuole dell'infanzia - servizi a gestione pubblica in Provincia di Forlì-Cesena - a.s. 2006/2007</t>
  </si>
  <si>
    <t>Tavola 02.11.09</t>
  </si>
  <si>
    <t>Media mesi, giornate di apertura e orario anticipato/posticipato  dei nidi d'infanzia, micro-nidi e sezioni di nido aggregate a scuole dell'infanzia - servizi a gestione pubblica in Provincia di Rimini - a.s. 2006/2007</t>
  </si>
  <si>
    <t>Media giornate di apertura</t>
  </si>
  <si>
    <t>anticipo</t>
  </si>
  <si>
    <t>posticipato</t>
  </si>
  <si>
    <t>anticipato e posticipo</t>
  </si>
  <si>
    <t>Tavola 02.12</t>
  </si>
  <si>
    <t>Media mesi, giornate di apertura e orario anticipato/posticipato dei nidi d'infanzia, micro-nidi e sezioni di nido aggregate a scuole dell'infanzia - servizi a gestione indiretta pubblica in Provincia di Piacenza - a.s. 2006/2007</t>
  </si>
  <si>
    <t>Tavola 02.12.01</t>
  </si>
  <si>
    <t>Media mesi, giornate di apertura e orario anticipato/posticipato dei nidi d'infanzia, micro-nidi e sezioni di nido aggregate a scuole dell'infanzia - servizi a gestione indiretta pubblica in Provincia di Parma - a.s. 2006/2007</t>
  </si>
  <si>
    <t>Tavola 02.12.02</t>
  </si>
  <si>
    <t>Tavola 02.12.03</t>
  </si>
  <si>
    <t>Media mesi, giornate di apertura e orario anticipato/posticipato dei nidi d'infanzia, micro-nidi e sezioni di nido aggregate a scuole dell'infanzia - servizi a gestione indiretta pubblica in Provincia di Reggio Emilia - a.s. 2006/2007</t>
  </si>
  <si>
    <t>Media mesi, giornate di apertura e orario anticipato/posticipato dei nidi d'infanzia, micro-nidi e sezioni di nido aggregate a scuole dell'infanzia - servizi a gestione indiretta pubblica in Provincia di Modena - a.s. 2006/2007</t>
  </si>
  <si>
    <t>Media mesi, giornate di apertura e orario anticipato/posticipato dei nidi d'infanzia, micro-nidi e sezioni di nido aggregate a scuole dell'infanzia - servizi a gestione indiretta pubblica in Provincia di Bologna - a.s. 2006/2007</t>
  </si>
  <si>
    <t>Media mesi, giornate di apertura e orario anticipato/posticipato dei nidi d'infanzia, micro-nidi e sezioni di nido aggregate a scuole dell'infanzia - servizi a gestione indiretta pubblica in Provincia di Ferrara - a.s. 2006/2007</t>
  </si>
  <si>
    <t>Media mesi, giornate di apertura e orario anticipato/posticipato dei nidi d'infanzia, micro-nidi e sezioni di nido aggregate a scuole dell'infanzia - servizi a gestione indiretta pubblica in Provincia di Ravenna - a.s. 2006/2007</t>
  </si>
  <si>
    <t>Media mesi, giornate di apertura e orario anticipato/posticipato dei nidi d'infanzia, micro-nidi e sezioni di nido aggregate a scuole dell'infanzia - servizi a gestione indiretta pubblica in Provincia di Forlì-Cesena - a.s. 2006/2007</t>
  </si>
  <si>
    <t>Media mesi, giornate di apertura e orario anticipato/posticipato dei nidi d'infanzia, micro-nidi e sezioni di nido aggregate a scuole dell'infanzia - servizi a gestione indiretta pubblica in Provincia di Rimini - a.s. 2006/2007</t>
  </si>
  <si>
    <t>Tavola 02.12.09</t>
  </si>
  <si>
    <t>Tavola 02.12.08</t>
  </si>
  <si>
    <t>Tavola 02.12.07</t>
  </si>
  <si>
    <t>Tavola 02.12.06</t>
  </si>
  <si>
    <t>Tavola 02.12.05</t>
  </si>
  <si>
    <t>Tavola 02.12.04</t>
  </si>
  <si>
    <r>
      <t xml:space="preserve">Media mesi, giornate di apertura e orario anticipato/posticipato nei nidi d'infanzia, micro-nidi e sezioni di nido aggregate a scuole dell'infanzia - servizi a </t>
    </r>
    <r>
      <rPr>
        <b/>
        <u val="single"/>
        <sz val="9"/>
        <rFont val="Verdana"/>
        <family val="2"/>
      </rPr>
      <t>gestione indiretta pubblica</t>
    </r>
    <r>
      <rPr>
        <b/>
        <sz val="9"/>
        <rFont val="Verdana"/>
        <family val="2"/>
      </rPr>
      <t xml:space="preserve"> in Emilia-Romagna - a.s. 2006/2007</t>
    </r>
  </si>
  <si>
    <t>Risorse presenti sul territorio per l´infanzia: servizi educativi 0-3 anni (nidi d'infanzia, micro-nidi e sezioni di nido aggregate a scuole dell'infanzia)</t>
  </si>
  <si>
    <t>Titoli delle tavole contenute in ciascun foglio</t>
  </si>
  <si>
    <t>Numero di nidi d'infanzia, micro-nidi e sezioni di nido aggregate a scuole dell'infanzia pubblici e privati, numero di posti - pubblici e privati per provincia e per comune in Emilia-Romagna - a.s. 2006/2007</t>
  </si>
  <si>
    <t>Tavola 02.01.01</t>
  </si>
  <si>
    <t>Numero nidi d'infanzia, micro-nidi e sezioni di nido aggregate a scuole dell'infanzia e n. posti - servizi comunali in Provincia di Piacenza - a.s. 2006/2007</t>
  </si>
  <si>
    <t>Numero nidi d'infanzia, micro-nidi e sezioni di nido aggregate a scuole dell'infanzia e n. posti - servizi comunali e pubblici in Provincia di Parma - a.s. 2006/2007</t>
  </si>
  <si>
    <t>Numero nidi d'infanzia, micro-nidi e sezioni di nido aggregate a scuole dell'infanzia e n. posti - a gestione indiretta comunale in Provincia di Modena - a.s. 2006/2007</t>
  </si>
  <si>
    <t>Numero nidi d'infanzia, micro-nidi e sezioni di nido aggregate a scuole dell'infanzia e n. posti - a gestione indiretta comunale in Provincia di Bologna - a.s. 2006/2007</t>
  </si>
  <si>
    <t>Numero nidi d'infanzia, micro-nidi e sezioni di nido aggregate a scuole dell'infanzia e n. posti - a gestione indiretta comunale in Provincia di Ravenna - a.s. 2006/2007</t>
  </si>
  <si>
    <t>Tavola 02.06.01</t>
  </si>
  <si>
    <t>Numero sezioni e orario di apertura dei nidi d'infanzia, micro-nidi e sezioni di nido aggregate a scuole dell'infanzia - servizi a gestione pubblica e privata in Provincia di Piacenza - a.s. 2006/2007</t>
  </si>
  <si>
    <t>Numero sezioni e orario di apertura dei nidi d'infanzia, micro-nidi e sezioni di nido aggregate a scuole dell'infanzia - servizi a gestione pubblica in Emilia-Romagna - a.s. 2006/2007</t>
  </si>
  <si>
    <t>Numero sezioni e orario di apertura dei nidi d'infanzia, micro-nidi e sezioni di nido aggregate a scuole dell'infanzia - servizi a gestione pubblica indiretta in Emilia-Romagna - a.s. 2006/2007</t>
  </si>
  <si>
    <t>Numero sezioni e orario di apertura dei nidi d'infanzia, micro-nidi e sezioni di nido aggregate a scuole dell'infanzia - servizi a gestione privata in convenzione con i Comuni in Emilia-Romagna - a.s. 2006/2007</t>
  </si>
  <si>
    <t>Media mesi, giornate di apertura e orario anticipato/posticipato dei nidi d'infanzia, micro-nidi e sezioni di nido aggregate a scuole dell'infanzia - servizi a gestione pubblica in Emilia-Romagna - a.s. 2006/2007</t>
  </si>
  <si>
    <t>Media mesi, giornate di apertura e orario anticipato/posticipato nei nidi d'infanzia, micro-nidi e sezioni di nido aggregate a scuole dell'infanzia - servizi a gestione indiretta pubblica in Emilia-Romagna - a.s. 2006/2007</t>
  </si>
  <si>
    <t>Tavola 02.13</t>
  </si>
  <si>
    <t>Media mesi, giornate di apertura e orario anticipato/posticipato nei nidi d'infanzia, micro-nidi e sezioni di nido aggregate a scuole dell'infanzia - servizi a gestione privata in convenzione in Emilia-Romagna - a.s. 2006/2007</t>
  </si>
  <si>
    <t>Tavola 02.13.01</t>
  </si>
  <si>
    <t>Tavola 02.13.02</t>
  </si>
  <si>
    <t>Tavola 02.13.03</t>
  </si>
  <si>
    <t>Tavola 02.13.04</t>
  </si>
  <si>
    <t>Tavola 02.13.05</t>
  </si>
  <si>
    <t>Tavola 02.13.06</t>
  </si>
  <si>
    <t>Tavola 02.13.07</t>
  </si>
  <si>
    <t>Tavola 02.13.08</t>
  </si>
  <si>
    <t>Tavola 02.13.09</t>
  </si>
  <si>
    <t>Tavola 02.14</t>
  </si>
  <si>
    <t>Tavola 02.14.01</t>
  </si>
  <si>
    <t>Tavola 02.14.02</t>
  </si>
  <si>
    <t>Tavola 02.14.03</t>
  </si>
  <si>
    <t>Tavola 02.14.04</t>
  </si>
  <si>
    <t>Tavola 02.14.05</t>
  </si>
  <si>
    <t>Tavola 02.14.06</t>
  </si>
  <si>
    <t>Tavola 02.14.07</t>
  </si>
  <si>
    <t>Tavola 02.14.08</t>
  </si>
  <si>
    <t>Tavola 02.14.09</t>
  </si>
  <si>
    <r>
      <t>2. Servizi e risorse</t>
    </r>
    <r>
      <rPr>
        <sz val="9"/>
        <color indexed="30"/>
        <rFont val="Verdana"/>
        <family val="2"/>
      </rPr>
      <t xml:space="preserve"> per l´infanzia</t>
    </r>
  </si>
  <si>
    <t>Media mesi, giornate di apertura e orario anticipato/posticipato nei nidi d'infanzia, micro-nidi e sezioni di nido aggregate a scuole dell'infanzia - servizi a gestione privata in Emilia-Romagna - a.s. 2006/2007</t>
  </si>
  <si>
    <t>Tavola 02.01</t>
  </si>
  <si>
    <t>Provincia</t>
  </si>
  <si>
    <t>Numero servizi</t>
  </si>
  <si>
    <t>Totale servizi</t>
  </si>
  <si>
    <t>N. posti</t>
  </si>
  <si>
    <t>Nidi</t>
  </si>
  <si>
    <t>Micro-nidi</t>
  </si>
  <si>
    <t>Sezioni aggregate
*</t>
  </si>
  <si>
    <t>Piacenza</t>
  </si>
  <si>
    <t>Parma</t>
  </si>
  <si>
    <t>Reggio Emilia</t>
  </si>
  <si>
    <t>Modena</t>
  </si>
  <si>
    <t>Bologna</t>
  </si>
  <si>
    <t>Ferrara</t>
  </si>
  <si>
    <t>Ravenna</t>
  </si>
  <si>
    <t>Forlì-Cesena</t>
  </si>
  <si>
    <t>Rimini</t>
  </si>
  <si>
    <t>Emilia-Romagna</t>
  </si>
  <si>
    <t>* Sezioni di nido aggregate a scuola dell'infanzia</t>
  </si>
  <si>
    <t>Fonte: Software regionale di immissione dati da parte dei Comuni sede di nidi - Regione Emilia-Romagna. Elaborazione: Servizio Politiche Familiari, Infanzia e Adolescenza della Regione Emilia-Romagna</t>
  </si>
  <si>
    <t>Comuni</t>
  </si>
  <si>
    <t>Numero nidi d'infanzia, micro-nidi e sezioni di nido aggregate a scuole dell'infanzia e n. posti - pubblici e privati in Provincia di Piacenza  - a.s. 2006/2007</t>
  </si>
  <si>
    <t>Alseno</t>
  </si>
  <si>
    <t>Borgonovo Val Tidone</t>
  </si>
  <si>
    <t>Caorso</t>
  </si>
  <si>
    <t>Castel San Giovanni</t>
  </si>
  <si>
    <t>Castelvetro Piacentino</t>
  </si>
  <si>
    <t>Fiorenzuola D'Arda</t>
  </si>
  <si>
    <t>Monticelli D'Ongina</t>
  </si>
  <si>
    <t>Pontenure</t>
  </si>
  <si>
    <t>Rottofreno</t>
  </si>
  <si>
    <t>Tavola 02.02</t>
  </si>
  <si>
    <t>Province</t>
  </si>
  <si>
    <t>Numero di nidi d'infanzia, micro-nidi e sezioni di nido aggregate a scuole dell'infanzia e numero di posti (capienza strutturale del servizio) - servizi comunali e pubblici per provincia e per comune - a.s. 2006/2007</t>
  </si>
  <si>
    <t>Tavola 02.03</t>
  </si>
  <si>
    <t>Tavola 02.04</t>
  </si>
  <si>
    <t>Numero di nidi d'infanzia, micro-nidi e sezioni di nido aggregate a scuole dell'infanzia e numero di posti - servizi convenzionati con i Comuni suddivisi per provincia e per comune - a.s. 2006/2007</t>
  </si>
  <si>
    <t>Tavola 02.05</t>
  </si>
  <si>
    <t>Numero nidi d'infanzia, micro-nidi e sezioni di nido aggregate a scuole dell'infanzia e posti - servizi a gestione privata per provincia e per comune - a.s. 2006/2007</t>
  </si>
  <si>
    <t>Provincia Piacenza</t>
  </si>
  <si>
    <t>Numero nidi d'infanzia, micro-nidi e sezioni di nido aggregate a scuole dell'infanzia e n. posti - servizi a gestione comunale in Provincia di Piacenza - a.s. 2006/2007</t>
  </si>
  <si>
    <t>Albinea</t>
  </si>
  <si>
    <t>Bagnolo In Piano</t>
  </si>
  <si>
    <t>Boretto</t>
  </si>
  <si>
    <t>Brescello</t>
  </si>
  <si>
    <t>Cadelbosco Di Sopra</t>
  </si>
  <si>
    <t>Campagnola Emilia</t>
  </si>
  <si>
    <t>Campegine</t>
  </si>
  <si>
    <t>Casalgrande</t>
  </si>
  <si>
    <t>Castellarano</t>
  </si>
  <si>
    <t>Castelnovo Di Sotto</t>
  </si>
  <si>
    <t>Castelnovo Ne' Monti</t>
  </si>
  <si>
    <t>Cavriago</t>
  </si>
  <si>
    <t>Correggio</t>
  </si>
  <si>
    <t>Fabbrico</t>
  </si>
  <si>
    <t>Gualtieri</t>
  </si>
  <si>
    <t>Guastalla</t>
  </si>
  <si>
    <t>Luzzara</t>
  </si>
  <si>
    <t>Montecchio Emilia</t>
  </si>
  <si>
    <t>Novellara</t>
  </si>
  <si>
    <t>Poviglio</t>
  </si>
  <si>
    <t>Quattro Castella</t>
  </si>
  <si>
    <t>Reggio Nell'Emilia</t>
  </si>
  <si>
    <t>Reggiolo</t>
  </si>
  <si>
    <t>Rubiera</t>
  </si>
  <si>
    <t>San Martino In Rio</t>
  </si>
  <si>
    <t>Sant'Ilario D'Enza</t>
  </si>
  <si>
    <t>Scandiano</t>
  </si>
  <si>
    <t>Bibbiano</t>
  </si>
  <si>
    <t>Busana</t>
  </si>
  <si>
    <t>Carpineti</t>
  </si>
  <si>
    <t>Gattatico</t>
  </si>
  <si>
    <t>Ramiseto</t>
  </si>
  <si>
    <t>Rio Saliceto</t>
  </si>
  <si>
    <t>Rolo</t>
  </si>
  <si>
    <t>Villa Minozzo</t>
  </si>
  <si>
    <t>GESTORE PRIVATO IN CONVENZIONE</t>
  </si>
  <si>
    <t>Bagnolo in Piano</t>
  </si>
  <si>
    <t>Canossa</t>
  </si>
  <si>
    <t>Casina</t>
  </si>
  <si>
    <t>San Polo D'Enza</t>
  </si>
  <si>
    <t>Toano</t>
  </si>
  <si>
    <t>Vezzano Sul Crostolo</t>
  </si>
  <si>
    <t>Bagno Di Romagna</t>
  </si>
  <si>
    <t>Castrocaro Terme E Terra Del Sole</t>
  </si>
  <si>
    <t>Cesena</t>
  </si>
  <si>
    <t>Cesenatico</t>
  </si>
  <si>
    <t>Forlì</t>
  </si>
  <si>
    <t>Forlimpopoli</t>
  </si>
  <si>
    <t>Gambettola</t>
  </si>
  <si>
    <t>Gatteo</t>
  </si>
  <si>
    <t>Meldola</t>
  </si>
  <si>
    <t>San Mauro Pascoli</t>
  </si>
  <si>
    <t>Savignano Sul Rubicone</t>
  </si>
  <si>
    <t>Bertinoro</t>
  </si>
  <si>
    <t>Longiano</t>
  </si>
  <si>
    <t>Mercato Saraceno</t>
  </si>
  <si>
    <t>Modigliana</t>
  </si>
  <si>
    <t>Predappio</t>
  </si>
  <si>
    <t>Santa Sofia</t>
  </si>
  <si>
    <t>Savignano sul Rubicone</t>
  </si>
  <si>
    <t>Tredozio</t>
  </si>
  <si>
    <t>Borghi</t>
  </si>
  <si>
    <t>Civitella Di Romagna</t>
  </si>
  <si>
    <t>Galeata</t>
  </si>
  <si>
    <t>Montiano</t>
  </si>
  <si>
    <t>Rocca San Casciano</t>
  </si>
  <si>
    <t>Sarsina</t>
  </si>
  <si>
    <t>Sogliano Al Rubicone</t>
  </si>
  <si>
    <t>Besenzone</t>
  </si>
  <si>
    <t>San Giorgio Piacentino</t>
  </si>
  <si>
    <t>Ponte Dell'Olio</t>
  </si>
  <si>
    <t>Gragnano Trebbiense</t>
  </si>
  <si>
    <t>Gossolengo</t>
  </si>
  <si>
    <t>Sarmato</t>
  </si>
  <si>
    <t>Rivergaro</t>
  </si>
  <si>
    <t>Podenzano</t>
  </si>
  <si>
    <t>Lugagnano Val D'Arda</t>
  </si>
  <si>
    <t>Calendasco</t>
  </si>
  <si>
    <t>Agazzano</t>
  </si>
  <si>
    <t>Media mesi di apertura</t>
  </si>
  <si>
    <t>Borgo Val Di Taro</t>
  </si>
  <si>
    <t>Busseto</t>
  </si>
  <si>
    <t>Collecchio</t>
  </si>
  <si>
    <t>Felino</t>
  </si>
  <si>
    <t>Fidenza</t>
  </si>
  <si>
    <t>Fontevivo</t>
  </si>
  <si>
    <t>Fornovo di Taro</t>
  </si>
  <si>
    <t>Langhirano</t>
  </si>
  <si>
    <t>Montechiarugolo</t>
  </si>
  <si>
    <t>Neviano Degli Arduini</t>
  </si>
  <si>
    <t>Noceto</t>
  </si>
  <si>
    <t>Salsomaggiore Terme</t>
  </si>
  <si>
    <t>Sorbolo</t>
  </si>
  <si>
    <t>Traversetolo</t>
  </si>
  <si>
    <t>Colorno</t>
  </si>
  <si>
    <t>Lesignano De' Bagni</t>
  </si>
  <si>
    <t>Sissa</t>
  </si>
  <si>
    <t>Torrile</t>
  </si>
  <si>
    <t>Bedonia</t>
  </si>
  <si>
    <t>Varano De' Melegari</t>
  </si>
  <si>
    <t>Mezzani</t>
  </si>
  <si>
    <r>
      <t xml:space="preserve">Numero di nidi d'infanzia, micro-nidi e sezioni di nido aggregate a scuole dell'infanzia e numero di posti - servizi </t>
    </r>
    <r>
      <rPr>
        <b/>
        <u val="single"/>
        <sz val="9"/>
        <rFont val="Verdana"/>
        <family val="2"/>
      </rPr>
      <t>a gestione indiretta</t>
    </r>
    <r>
      <rPr>
        <b/>
        <sz val="9"/>
        <rFont val="Verdana"/>
        <family val="2"/>
      </rPr>
      <t xml:space="preserve"> pubblica per provincia e per comune - a.s. 2006/2007</t>
    </r>
  </si>
  <si>
    <r>
      <t xml:space="preserve">Numero di nidi d'infanzia, micro-nidi e sezioni di nido aggregate a scuole dell'infanzia e numero di posti - servizi </t>
    </r>
    <r>
      <rPr>
        <b/>
        <u val="single"/>
        <sz val="9"/>
        <rFont val="Verdana"/>
        <family val="2"/>
      </rPr>
      <t>convenzionati</t>
    </r>
    <r>
      <rPr>
        <b/>
        <sz val="9"/>
        <rFont val="Verdana"/>
        <family val="2"/>
      </rPr>
      <t xml:space="preserve"> con i Comuni suddivisi per provincia e per comune - a.s. 2006/2007</t>
    </r>
  </si>
  <si>
    <t>Numero nidi d'infanzia, micro-nidi e sezioni di nido aggregate a scuole dell'infanzia e n. posti - servizi a gestione comunale/pubblica in Provincia di Parma - a.s. 2006/2007</t>
  </si>
  <si>
    <t>Provincia Parma</t>
  </si>
  <si>
    <t>% sul totale regionale servizi</t>
  </si>
  <si>
    <t>% sul totale regionale posti</t>
  </si>
  <si>
    <t>Langhirano e Traversetolo IPAB</t>
  </si>
  <si>
    <t>Unione di Comuni: Mezzani e Sorbolo</t>
  </si>
  <si>
    <t>Bomporto</t>
  </si>
  <si>
    <t>Campogalliano</t>
  </si>
  <si>
    <t>Carpi</t>
  </si>
  <si>
    <t>Castelfranco Emilia</t>
  </si>
  <si>
    <t>Castelnuovo Rangone</t>
  </si>
  <si>
    <t>Castelvetro Di Modena</t>
  </si>
  <si>
    <t>Cavezzo</t>
  </si>
  <si>
    <t>Concordia sulla Secchia</t>
  </si>
  <si>
    <t>Finale Emilia</t>
  </si>
  <si>
    <t>Fiorano Modenese</t>
  </si>
  <si>
    <t>Formigine</t>
  </si>
  <si>
    <t>Frassinoro</t>
  </si>
  <si>
    <t>Maranello</t>
  </si>
  <si>
    <t>Medolla</t>
  </si>
  <si>
    <t>Mirandola</t>
  </si>
  <si>
    <t>Nonantola</t>
  </si>
  <si>
    <t>Novi Di Modena</t>
  </si>
  <si>
    <t>Pavullo Nel Frignano</t>
  </si>
  <si>
    <t>Prignano sulla Secchia</t>
  </si>
  <si>
    <t>Ravarino</t>
  </si>
  <si>
    <t>San Cesario Sul Panaro</t>
  </si>
  <si>
    <t>San Felice Sul Panaro</t>
  </si>
  <si>
    <t>San Possidonio</t>
  </si>
  <si>
    <t>San Prospero</t>
  </si>
  <si>
    <t>Sassuolo</t>
  </si>
  <si>
    <t>Savignano Sul Panaro</t>
  </si>
  <si>
    <t>Soliera</t>
  </si>
  <si>
    <t>Spilamberto</t>
  </si>
  <si>
    <t>Vignola</t>
  </si>
  <si>
    <t>Bastiglia</t>
  </si>
  <si>
    <t>Pievepelago</t>
  </si>
  <si>
    <t>Guiglia</t>
  </si>
  <si>
    <t>Marano Sul Panaro</t>
  </si>
  <si>
    <t>Zocca</t>
  </si>
  <si>
    <t>Media mesi apertura</t>
  </si>
  <si>
    <t>Provincia di Modena</t>
  </si>
  <si>
    <t>Zola Predosa</t>
  </si>
  <si>
    <t>Vergato</t>
  </si>
  <si>
    <t>Sasso Marconi</t>
  </si>
  <si>
    <t>Sant'Agata Bolognese</t>
  </si>
  <si>
    <t>San Pietro In Casale</t>
  </si>
  <si>
    <t>San Lazzaro Di Savena</t>
  </si>
  <si>
    <t>San Giovanni in Persiceto</t>
  </si>
  <si>
    <t>San Giorgio Di Piano</t>
  </si>
  <si>
    <t>Sala Bolognese</t>
  </si>
  <si>
    <t>Porretta Terme</t>
  </si>
  <si>
    <t>Pieve Di Cento</t>
  </si>
  <si>
    <t>Pianoro</t>
  </si>
  <si>
    <t>Mordano</t>
  </si>
  <si>
    <t>Monteveglio</t>
  </si>
  <si>
    <t>Monterenzio</t>
  </si>
  <si>
    <t>Molinella</t>
  </si>
  <si>
    <t>Minerbio</t>
  </si>
  <si>
    <t>Medicina</t>
  </si>
  <si>
    <t>Malalbergo</t>
  </si>
  <si>
    <t>Imola</t>
  </si>
  <si>
    <t>Grizzana Morandi</t>
  </si>
  <si>
    <t>Granarolo Dell'Emilia</t>
  </si>
  <si>
    <t>Galliera</t>
  </si>
  <si>
    <t>Dozza</t>
  </si>
  <si>
    <t>Crevalcore</t>
  </si>
  <si>
    <t>Crespellano</t>
  </si>
  <si>
    <t>Castenaso</t>
  </si>
  <si>
    <t>Castel San Pietro Terme</t>
  </si>
  <si>
    <t>Castel Maggiore</t>
  </si>
  <si>
    <t>Casalecchio Di Reno</t>
  </si>
  <si>
    <t>Calderara Di Reno</t>
  </si>
  <si>
    <t>Budrio</t>
  </si>
  <si>
    <t>Borgo Tossignano</t>
  </si>
  <si>
    <t>Bentivoglio</t>
  </si>
  <si>
    <t>Bazzano</t>
  </si>
  <si>
    <t>Baricella</t>
  </si>
  <si>
    <t>Argelato</t>
  </si>
  <si>
    <t>Anzola Dell'Emilia</t>
  </si>
  <si>
    <t>Casalfiumanese</t>
  </si>
  <si>
    <t>Castello D'Argile</t>
  </si>
  <si>
    <t>Castello Di Serravalle</t>
  </si>
  <si>
    <t>Castiglione Dei Pepoli</t>
  </si>
  <si>
    <t>Gaggio Montano</t>
  </si>
  <si>
    <t>Loiano</t>
  </si>
  <si>
    <t>Marzabotto</t>
  </si>
  <si>
    <t>Monte San Pietro</t>
  </si>
  <si>
    <t>Monzuno</t>
  </si>
  <si>
    <t>Ozzano Dell'Emilia</t>
  </si>
  <si>
    <t>San Giovanni In Persiceto</t>
  </si>
  <si>
    <t>Bologna: un servizio non ha riportato il numero di giornate di apertura</t>
  </si>
  <si>
    <t>Argenta</t>
  </si>
  <si>
    <t>Berra</t>
  </si>
  <si>
    <t>Bondeno</t>
  </si>
  <si>
    <t>Cento</t>
  </si>
  <si>
    <t>Codigoro</t>
  </si>
  <si>
    <t>Copparo</t>
  </si>
  <si>
    <t>Goro</t>
  </si>
  <si>
    <t>Massa Fiscaglia</t>
  </si>
  <si>
    <t>Mesola</t>
  </si>
  <si>
    <t>Migliarino</t>
  </si>
  <si>
    <t>Mirabello</t>
  </si>
  <si>
    <t>Portomaggiore</t>
  </si>
  <si>
    <t>Sant'Agostino</t>
  </si>
  <si>
    <t>Tresigallo</t>
  </si>
  <si>
    <t>Comacchio</t>
  </si>
  <si>
    <t>Formignana</t>
  </si>
  <si>
    <t>Poggio Renatico</t>
  </si>
  <si>
    <t>Ro</t>
  </si>
  <si>
    <t>Voghiera</t>
  </si>
  <si>
    <t>Alfonsine</t>
  </si>
  <si>
    <t>Bagnacavallo</t>
  </si>
  <si>
    <t>Casola Valsenio</t>
  </si>
  <si>
    <t>Cervia</t>
  </si>
  <si>
    <t>Conselice</t>
  </si>
  <si>
    <t>Cotignola</t>
  </si>
  <si>
    <t>Fusignano</t>
  </si>
  <si>
    <t>Lugo</t>
  </si>
  <si>
    <t>Massa Lombarda</t>
  </si>
  <si>
    <t>Riolo Terme</t>
  </si>
  <si>
    <t>Russi</t>
  </si>
  <si>
    <t>Castel Bolognese</t>
  </si>
  <si>
    <t>Faenza</t>
  </si>
  <si>
    <t>Sant'Agata Sul Santerno</t>
  </si>
  <si>
    <t>Solarolo</t>
  </si>
  <si>
    <t>Bagnara Di Romagna</t>
  </si>
  <si>
    <t>Brisighella</t>
  </si>
  <si>
    <t>Verucchio</t>
  </si>
  <si>
    <t>Santarcangelo Di Romagna</t>
  </si>
  <si>
    <t>Riccione</t>
  </si>
  <si>
    <t>Montescudo</t>
  </si>
  <si>
    <t>Misano Adriatico</t>
  </si>
  <si>
    <t>Cattolica</t>
  </si>
  <si>
    <t>Bellaria-Igea Marina</t>
  </si>
  <si>
    <t>Numero nidi d'infanzia, micro-nidi e sezioni di nido aggregate a scuole dell'infanzia e n. posti - servizi comunali e pubblici in Provincia di Reggio Emilia - a.s. 2006/2007</t>
  </si>
  <si>
    <t>Provincia di Reggio Emilia</t>
  </si>
  <si>
    <t>Castelnovo Di Sotto: un nido a titolarità comunale e gestione IPAB</t>
  </si>
  <si>
    <t>Numero nidi d'infanzia, micro-nidi e sezioni di nido aggregate a scuole dell'infanzia e n. posti - servizi comunali in Provincia di Modena - a.s. 2006/2007</t>
  </si>
  <si>
    <t>Provincia di Bologna</t>
  </si>
  <si>
    <t>Numero nidi d'infanzia, micro-nidi e sezioni di nido aggregate a scuole dell'infanzia e n. posti - servizi comunali e pubblici in Provincia di Ferrara - a.s. 2006/2007</t>
  </si>
  <si>
    <t>Provincia di Ferrara</t>
  </si>
  <si>
    <t>Consorzio dei Comuni di Migliarino e Ostellato</t>
  </si>
  <si>
    <t>Numero nidi d'infanzia, micro-nidi e sezioni di nido aggregate a scuole dell'infanzia e n. posti - servizi comunali in Provincia di Ravenna - a.s. 2006/2007</t>
  </si>
  <si>
    <t>Provincia di Ravenna</t>
  </si>
  <si>
    <t>Provincia di Forlì - Cesena</t>
  </si>
  <si>
    <t>Numero nidi d'infanzia, micro-nidi e sezioni di nido aggregate a scuole dell'infanzia e n. posti - servizi comunali e pubblici in Provincia di Rimini - a.s. 2006/2007</t>
  </si>
  <si>
    <t>Provincia di Rimini</t>
  </si>
  <si>
    <t>Montescudo: gestione IPAB</t>
  </si>
  <si>
    <t>Numero nidi d'infanzia, micro-nidi e sezioni di nido aggregate a scuole dell'infanzia e n. posti - servizi comunali in Provincia di Bologna - a.s. 2006/2007</t>
  </si>
  <si>
    <t>Numero nidi d'infanzia, micro-nidi e sezioni di nido aggregate a scuole dell'infanzia e n. posti - servizi comunali in Provincia di Forlì - Cesena - a.s. 2006/2007</t>
  </si>
  <si>
    <t>San Giovanni In Marignano</t>
  </si>
  <si>
    <t>Poggio Berni</t>
  </si>
  <si>
    <t>Morciano Di Romagna</t>
  </si>
  <si>
    <t>Coriano</t>
  </si>
  <si>
    <t>Numero nidi d'infanzia, micro-nidi e sezioni di nido aggregate a scuole dell'infanzia e n. posti - a gestione indiretta comunale in Provincia di Rimini - a.s. 2006/2007</t>
  </si>
  <si>
    <t>Numero nidi d'infanzia, micro-nidi e sezioni di nido aggregate a scuole dell'infanzia e n. posti - a gestione indiretta comunale in Provincia di Forlì - Cesena - a.s. 2006/2007</t>
  </si>
  <si>
    <t>Ravenna:nido aziendale Questura di Ravenna</t>
  </si>
  <si>
    <t>Numero nidi d'infanzia, micro-nidi e sezioni di nido aggregate a scuole dell'infanzia e n. posti - a gestione indiretta comunale/pubblica in Provincia di Ravenna - a.s. 2006/2007</t>
  </si>
  <si>
    <t>Numero nidi d'infanzia, micro-nidi e sezioni di nido aggregate a scuole dell'infanzia e n. posti - a gestione indiretta comunale in Provincia di Ferrara - a.s. 2006/2007</t>
  </si>
  <si>
    <t>Ozzano Dell'Emilia: micro-nido aziendale Alma Mater Studiorum - Università Degli Studi Di Bologna</t>
  </si>
  <si>
    <t>Numero nidi d'infanzia, micro-nidi e sezioni di nido aggregate a scuole dell'infanzia e n. posti - a gestione indiretta comunale/pubblica in Provincia di Bologna - a.s. 2006/2007</t>
  </si>
  <si>
    <t>Modena: un nido aziendale presso il Policlinico</t>
  </si>
  <si>
    <t>Modena: un servizio con titolarità IPAB</t>
  </si>
  <si>
    <t>Numero nidi d'infanzia, micro-nidi e sezioni di nido aggregate a scuole dell'infanzia e n. posti - a gestione indiretta comunale in Provincia di Reggio Emilia - a.s. 2006/2007</t>
  </si>
  <si>
    <t>Provincia di Parma</t>
  </si>
  <si>
    <t>Numero nidi d'infanzia, micro-nidi e sezioni di nido aggregate a scuole dell'infanzia e n. posti - a gestione indiretta comunale in Provincia di Parma - a.s. 2006/2007</t>
  </si>
  <si>
    <t>Numero nidi d'infanzia, micro-nidi e sezioni di nido aggregate a scuole dell'infanzia e n. posti - a gestione indiretta comunale in Provincia di Piacenza - a.s. 2006/2007</t>
  </si>
  <si>
    <t>Numero di nidi d'infanzia, micro-nidi e sezioni di nido aggregate a scuole dell'infanzia e numero di posti - servizi a gestione indiretta pubblica per provincia e per comune - a.s. 2006/2007</t>
  </si>
  <si>
    <t>Numero nidi d'infanzia, micro-nidi e sezioni di nido aggregate a scuole dell'infanzia e n. posti - a gestione indiretta comunale/pubblica in Provincia di Modena - a.s. 2006/2007</t>
  </si>
  <si>
    <t>Numero nidi d'infanzia, micro-nidi e sezioni di nido aggregate a scuole dell'infanzia e n. posti - servizi convenzionati con i Comuni in Provincia di Rimini - a.s. 2006/2007</t>
  </si>
  <si>
    <t>Numero nidi d'infanzia, micro-nidi e sezioni di nido aggregate a scuole dell'infanzia e n. posti - servizi convenzionati con i Comuni in Provincia di Forlì - Cesena - a.s. 2006/2007</t>
  </si>
  <si>
    <t>Numero nidi d'infanzia, micro-nidi e sezioni di nido aggregate a scuole dell'infanzia e n. posti - servizi convenzionati con i Comuni in Provincia di Ravenna - a.s. 2006/2007</t>
  </si>
  <si>
    <t>Numero nidi d'infanzia, micro-nidi e sezioni di nido aggregate a scuole dell'infanzia e n. posti - servizi convenzionati con i Comuni in Provincia di Ferrara - a.s. 2006/2007</t>
  </si>
  <si>
    <t>Argelato: nido aziendale Centergross S.r.l.</t>
  </si>
  <si>
    <t>Numero nidi d'infanzia, micro-nidi e sezioni di nido aggregate a scuole dell'infanzia e n. posti - servizi convenzionati con i Comuni in Provincia di Bologna - a.s. 2006/2007</t>
  </si>
  <si>
    <t>Numero nidi d'infanzia, micro-nidi e sezioni di nido aggregate a scuole dell'infanzia e n. posti - servizi convenzionati con i Comuni in Provincia di Modena - a.s. 2006/2007</t>
  </si>
  <si>
    <t>Numero nidi d'infanzia, micro-nidi e sezioni di nido aggregate a scuole dell'infanzia e n. posti - servizi convenzionati con i Comuni in Provincia di Reggio Emilia - a.s. 2006/2007</t>
  </si>
  <si>
    <t>Numero nidi d'infanzia, micro-nidi e sezioni di nido aggregate a scuole dell'infanzia e n. posti - servizi convenzionati con i Comuni in Provincia di Parma - a.s. 2006/2007</t>
  </si>
  <si>
    <t>Numero nidi d'infanzia, micro-nidi e sezioni di nido aggregate a scuole dell'infanzia e n. posti - servizi convenzionati con i Comuni in Provincia di Piacenza - a.s. 2006/2007</t>
  </si>
  <si>
    <t>Tavola 02.01.02</t>
  </si>
  <si>
    <t>Numero nidi d'infanzia, micro-nidi e sezioni di nido aggregate a scuole dell'infanzia e n. posti - pubblici e privati in Provincia di Parma  - a.s. 2006/2007</t>
  </si>
  <si>
    <t>Tavola 02.01.03</t>
  </si>
  <si>
    <t>Numero nidi d'infanzia, micro-nidi e sezioni di nido aggregate a scuole dell'infanzia e n. posti - pubblici e privati in Provincia di Reggio Emilia - a.s. 2006/2007</t>
  </si>
  <si>
    <t>Tavola 02.01.04</t>
  </si>
  <si>
    <t>Numero nidi d'infanzia, micro-nidi e sezioni di nido aggregate a scuole dell'infanzia e n. posti - pubblici e privati in Provincia di Modena - a.s. 2006/2007</t>
  </si>
  <si>
    <t>Tavola 02.01.05</t>
  </si>
  <si>
    <t>Numero nidi d'infanzia, micro-nidi e sezioni di nido aggregate a scuole dell'infanzia e n. posti - pubblici e privati in Provincia di Bologna - a.s. 2006/2007</t>
  </si>
  <si>
    <t>Tavola 02.01.06</t>
  </si>
  <si>
    <t>Numero nidi d'infanzia, micro-nidi e sezioni di nido aggregate a scuole dell'infanzia e n. posti - pubblici e privati in Provincia di Ferrara - a.s. 2006/2007</t>
  </si>
  <si>
    <t>Tavola 02.01.07</t>
  </si>
  <si>
    <t>Numero nidi d'infanzia, micro-nidi e sezioni di nido aggregate a scuole dell'infanzia e n. posti - pubblici e privati in Provincia di Ravenna - a.s. 2006/2007</t>
  </si>
  <si>
    <t>Tavola 02.01.08</t>
  </si>
  <si>
    <t>Numero nidi d'infanzia, micro-nidi e sezioni di nido aggregate a scuole dell'infanzia e n. posti - pubblici e privati in Provincia di Forlì - Cesena - a.s. 2006/2007</t>
  </si>
  <si>
    <t>Tavola 02.01.09</t>
  </si>
  <si>
    <t>Numero nidi d'infanzia, micro-nidi e sezioni di nido aggregate a scuole dell'infanzia e n. posti - pubblici e privati in Provincia di Rimini - a.s. 2006/2007</t>
  </si>
  <si>
    <t>Tavola 02.02.01</t>
  </si>
  <si>
    <t>Tavola 02.02.02</t>
  </si>
  <si>
    <t>Tavola 02.02.03</t>
  </si>
  <si>
    <t>Tavola 02.02.04</t>
  </si>
  <si>
    <t>Tavola 02.02.05</t>
  </si>
  <si>
    <t>Tavola 02.02.06</t>
  </si>
  <si>
    <t>Tavola 02.02.07</t>
  </si>
  <si>
    <t>Tavola 02.02.08</t>
  </si>
  <si>
    <t>Tavola 02.02.09</t>
  </si>
  <si>
    <t>Tavola 02.03.01</t>
  </si>
  <si>
    <t>Tavola 02.03.02</t>
  </si>
  <si>
    <t>Tavola 02.03.03</t>
  </si>
  <si>
    <t>Tavola 02.03.04</t>
  </si>
  <si>
    <t>Tavola 02.03.05</t>
  </si>
  <si>
    <t>Tavola 02.03.06</t>
  </si>
  <si>
    <t>Tavola 02.03.07</t>
  </si>
  <si>
    <t>Tavola 02.03.08</t>
  </si>
  <si>
    <t>Tavola 02.03.09</t>
  </si>
  <si>
    <t>Tavola 02.04.01</t>
  </si>
  <si>
    <t>Tavola 02.04.02</t>
  </si>
  <si>
    <t>Tavola 02.04.03</t>
  </si>
  <si>
    <t>Tavola 02.04.04</t>
  </si>
  <si>
    <t>Tavola 02.04.05</t>
  </si>
  <si>
    <t>Tavola 02.04.06</t>
  </si>
  <si>
    <t>Tavola 02.04.07</t>
  </si>
  <si>
    <t>Tavola 02.04.08</t>
  </si>
  <si>
    <t>Tavola 02.04.09</t>
  </si>
  <si>
    <t>Tavola 02.05.01</t>
  </si>
  <si>
    <t>Tavola 02.05.02</t>
  </si>
  <si>
    <t>Tavola 02.05.03</t>
  </si>
  <si>
    <t>Tavola 02.05.04</t>
  </si>
  <si>
    <t>Tavola 02.05.05</t>
  </si>
  <si>
    <t>Tavola 02.05.06</t>
  </si>
  <si>
    <t>Tavola 02.05.07</t>
  </si>
  <si>
    <t>Tavola 02.05.08</t>
  </si>
  <si>
    <t>Tavola 02.05.09</t>
  </si>
  <si>
    <t>Numero di nidi d'infanzia, micro-nidi e sezioni di nido aggregate a scuole dell'infanzia e numero di posti - servizi a gestione privata in Provincia di Piacenza - a.s. 2006/2007</t>
  </si>
  <si>
    <t>Numero di nidi d'infanzia, micro-nidi e sezioni di nido aggregate a scuole dell'infanzia e numero di posti - servizi a gestione privata in Provincia di Parma - a.s. 2006/2007</t>
  </si>
  <si>
    <t>Numero di nidi d'infanzia, micro-nidi e sezioni di nido aggregate a scuole dell'infanzia e numero di posti - servizi a gestione privata in Provincia di Reggio Emilia - a.s. 2006/2007</t>
  </si>
  <si>
    <t>Numero di nidi d'infanzia, micro-nidi e sezioni di nido aggregate a scuole dell'infanzia e numero di posti - servizi a gestione privata in Provincia di Modena - a.s. 2006/2007</t>
  </si>
  <si>
    <t>Numero di nidi d'infanzia, micro-nidi e sezioni di nido aggregate a scuole dell'infanzia e numero di posti - servizi a gestione privata in Provincia di Bologna - a.s. 2006/2007</t>
  </si>
  <si>
    <t>Numero di nidi d'infanzia, micro-nidi e sezioni di nido aggregate a scuole dell'infanzia e numero di posti - servizi a gestione privata in Provincia di Ferrara - a.s. 2006/2007</t>
  </si>
  <si>
    <t>Numero di nidi d'infanzia, micro-nidi e sezioni di nido aggregate a scuole dell'infanzia e numero di posti - servizi a gestione privata in Provincia di Ravenna - a.s. 2006/2007</t>
  </si>
  <si>
    <t>Numero di nidi d'infanzia, micro-nidi e sezioni di nido aggregate a scuole dell'infanzia e numero di posti - servizi a gestione privata in Provincia di Forlì - Cesena - a.s. 2006/2007</t>
  </si>
  <si>
    <t>Numero di nidi d'infanzia, micro-nidi e sezioni di nido aggregate a scuole dell'infanzia e numero di posti - servizi a gestione privata in Provincia di Rimini - a.s. 2006/2007</t>
  </si>
  <si>
    <t>Tavola 02.06</t>
  </si>
  <si>
    <t>Numero sezioni e orario di apertura dei nidi d'infanzia, micro-nidi e sezioni di nido aggregate a scuole dell'infanzia - servizi a gestione pubblica e privata in Emilia-Romagna - a.s. 2006/2007</t>
  </si>
  <si>
    <t>Sezioni a tempo pieno</t>
  </si>
  <si>
    <t>Sezioni a part time</t>
  </si>
  <si>
    <t>Totale sezioni</t>
  </si>
  <si>
    <t>%
sezioni sul totale regionale</t>
  </si>
  <si>
    <t>N. sezioni</t>
  </si>
  <si>
    <t>media ore apertura</t>
  </si>
  <si>
    <t>Numero sezioni e orario di apertura dei nidi d'infanzia, micro-nidi e sezioni di nido aggregate a scuole dell'infanzia - servizi a gestione pubblica e privata in Provincia di Piacenza - a.s. 2005/2006</t>
  </si>
  <si>
    <t>Tavola 02.06.02</t>
  </si>
  <si>
    <t>Numero sezioni e orario di apertura dei nidi d'infanzia, micro-nidi e sezioni di nido aggregate a scuole dell'infanzia - servizi a gestione pubblica e privata in Provincia di Parma - a.s. 2006/2007</t>
  </si>
  <si>
    <t>Tavola 02.06.03</t>
  </si>
  <si>
    <t>Numero sezioni e orario di apertura dei nidi d'infanzia, micro-nidi e sezioni di nido aggregate a scuole dell'infanzia - servizi a gestione pubblica e privata in Provincia di Reggio Emilia - a.s. 2006/2007</t>
  </si>
  <si>
    <t>Tavola 02.06.04</t>
  </si>
  <si>
    <t>Numero sezioni e orario di apertura dei nidi d'infanzia, micro-nidi e sezioni di nido aggregate a scuole dell'infanzia - servizi a gestione pubblica e privata in Provincia di Modena - a.s. 2006/2007</t>
  </si>
  <si>
    <t>Tavola 02.06.05</t>
  </si>
  <si>
    <t>Numero sezioni e orario di apertura dei nidi d'infanzia, micro-nidi e sezioni di nido aggregate a scuole dell'infanzia - servizi a gestione pubblica e privata in Provincia di Bologna - a.s. 2006/2007</t>
  </si>
  <si>
    <t>Tavola 02.06.06</t>
  </si>
  <si>
    <t>Numero sezioni e orario di apertura dei nidi d'infanzia, micro-nidi e sezioni di nido aggregate a scuole dell'infanzia - servizi a gestione pubblica e privata in Provincia di Ferrara - a.s. 2006/2007</t>
  </si>
  <si>
    <t>Tavola 02.06.07</t>
  </si>
  <si>
    <t>Numero sezioni e orario di apertura dei nidi d'infanzia, micro-nidi e sezioni di nido aggregate a scuole dell'infanzia - servizi a gestione pubblica e privata in Provincia di Ravenna - a.s. 2006/2007</t>
  </si>
  <si>
    <t>Tavola 02.06.08</t>
  </si>
  <si>
    <t>Numero sezioni e orario di apertura dei nidi d'infanzia, micro-nidi e sezioni di nido aggregate a scuole dell'infanzia - servizi a gestione pubblica e privata in Provincia di Forlì-Cesena - a.s. 2006/2007</t>
  </si>
  <si>
    <t>Tavola 02.06.09</t>
  </si>
  <si>
    <t>Numero sezioni e orario di apertura dei nidi d'infanzia, micro-nidi e sezioni di nido aggregate a scuole dell'infanzia - servizi a gestione pubblica e privata in Provincia di Rimini - a.s. 2006/2007</t>
  </si>
  <si>
    <t>Tavola 02.07</t>
  </si>
  <si>
    <t>Tavola 02.07.01</t>
  </si>
  <si>
    <t>Numero sezioni e orario di apertura dei nidi d'infanzia, micro-nidi e sezioni di nido aggregate a scuole dell'infanzia - servizi a gestione pubblica in Provincia di Piacenza - a.s. 2006/2007</t>
  </si>
  <si>
    <t>Tavola 02.07.02</t>
  </si>
  <si>
    <t>Numero sezioni e orario di apertura dei nidi d'infanzia, micro-nidi e sezioni di nido aggregate a scuole dell'infanzia - servizi a gestione pubblica in Provincia di Parma - a.s. 2006/2007</t>
  </si>
  <si>
    <t>Tavola 02.07.03</t>
  </si>
  <si>
    <t>Numero sezioni e orario di apertura dei nidi d'infanzia, micro-nidi e sezioni di nido aggregate a scuole dell'infanzia - servizi a gestione pubblica in Provincia di Reggio Emilia - a.s. 2006/2007</t>
  </si>
  <si>
    <t>Tavola 02.07.04</t>
  </si>
  <si>
    <t>Numero sezioni e orario di apertura dei nidi d'infanzia, micro-nidi e sezioni di nido aggregate a scuole dell'infanzia - servizi a gestione pubblica in Provincia di Modena - a.s. 2006/2007</t>
  </si>
  <si>
    <t>Tavola 02.07.05</t>
  </si>
  <si>
    <t>Numero sezioni e orario di apertura dei nidi d'infanzia, micro-nidi e sezioni di nido aggregate a scuole dell'infanzia - servizi a gestione pubblica in Provincia di Bologna - a.s. 2006/2007</t>
  </si>
  <si>
    <t>Tavola 02.07.06</t>
  </si>
  <si>
    <t>Numero sezioni e orario di apertura dei nidi d'infanzia, micro-nidi e sezioni di nido aggregate a scuole dell'infanzia - servizi a gestione pubblica in Provincia di Ferrara - a.s. 2006/2007</t>
  </si>
  <si>
    <t>Tavola 02.07.07</t>
  </si>
  <si>
    <t>Numero sezioni e orario di apertura dei nidi d'infanzia, micro-nidi e sezioni di nido aggregate a scuole dell'infanzia - servizi a gestione pubblica in Provincia di Ravenna - a.s. 2006/2007</t>
  </si>
  <si>
    <t>Tavola 02.07.08</t>
  </si>
  <si>
    <t>Numero sezioni e orario di apertura dei nidi d'infanzia, micro-nidi e sezioni di nido aggregate a scuole dell'infanzia - servizi a gestione pubblica in Provincia di Forlì-Cesena - a.s. 2006/2007</t>
  </si>
  <si>
    <t>Tavola 02.07.09</t>
  </si>
  <si>
    <t>Numero sezioni e orario di apertura dei nidi d'infanzia, micro-nidi e sezioni di nido aggregate a scuole dell'infanzia - servizi a gestione pubblica in Provincia di Rimini - a.s. 2006/2007</t>
  </si>
  <si>
    <t>Tavola 02.08</t>
  </si>
  <si>
    <t>Tavola 02.08.01</t>
  </si>
  <si>
    <t>Numero sezioni e orario di apertura dei nidi d'infanzia, micro-nidi e sezioni di nido aggregate a scuole dell'infanzia - servizi a gestione pubblica indiretta in Provincia di Piacenza - a.s. 2006/2007</t>
  </si>
  <si>
    <t>Tavola 02.08.02</t>
  </si>
  <si>
    <t>Numero sezioni e orario di apertura dei nidi d'infanzia, micro-nidi e sezioni di nido aggregate a scuole dell'infanzia - servizi a gestione pubblica indiretta in Provincia di Parma - a.s. 2006/2007</t>
  </si>
  <si>
    <t>Tavola 02.08.03</t>
  </si>
  <si>
    <t>Numero sezioni e orario di apertura dei nidi d'infanzia, micro-nidi e sezioni di nido aggregate a scuole dell'infanzia - servizi a gestione pubblica indiretta in Provincia di Reggio Emilia - a.s. 2006/2007</t>
  </si>
  <si>
    <t>Tavola 02.08.04</t>
  </si>
  <si>
    <t>Numero sezioni e orario di apertura dei nidi d'infanzia, micro-nidi e sezioni di nido aggregate a scuole dell'infanzia - servizi a gestione pubblica indiretta in Provincia di Modena - a.s. 2006/2007</t>
  </si>
  <si>
    <t>Tavola 02.08.05</t>
  </si>
  <si>
    <t>Numero sezioni e orario di apertura dei nidi d'infanzia, micro-nidi e sezioni di nido aggregate a scuole dell'infanzia - servizi a gestione pubblica indiretta in Provincia di Bologna - a.s. 2006/2007</t>
  </si>
  <si>
    <t>Tavola 02.08.06</t>
  </si>
  <si>
    <t>Numero sezioni e orario di apertura dei nidi d'infanzia, micro-nidi e sezioni di nido aggregate a scuole dell'infanzia - servizi a gestione pubblica indiretta in Provincia di Ferrara - a.s. 2006/2007</t>
  </si>
  <si>
    <t>Tavola 02.08.07</t>
  </si>
  <si>
    <t>Numero sezioni e orario di apertura dei nidi d'infanzia, micro-nidi e sezioni di nido aggregate a scuole dell'infanzia - servizi a gestione pubblica indiretta in Provincia di Ravenna - a.s. 2006/2007</t>
  </si>
  <si>
    <t>Tavola 02.08.08</t>
  </si>
  <si>
    <t>Numero sezioni e orario di apertura dei nidi d'infanzia, micro-nidi e sezioni di nido aggregate a scuole dell'infanzia - servizi a gestione pubblica indiretta in Provincia di Forlì-Cesena - a.s. 2006/2007</t>
  </si>
  <si>
    <t>Tavola 02.08.09</t>
  </si>
  <si>
    <t>Media mesi, giornate di apertura e orario anticipato/posticipato nei nidi d'infanzia, micro-nidi e sezioni di nido aggregate a scuole dell'infanzia - servizi a gestione privata in convenzione in provincia di Piacenza - a.s. 2006/2007</t>
  </si>
  <si>
    <t>Media mesi, giornate di apertura e orario anticipato/posticipato nei nidi d'infanzia, micro-nidi e sezioni di nido aggregate a scuole dell'infanzia - servizi a gestione privata in convenzione in provincia di Parma - a.s. 2006/2007</t>
  </si>
  <si>
    <t>Media mesi, giornate di apertura e orario anticipato/posticipato nei nidi d'infanzia, micro-nidi e sezioni di nido aggregate a scuole dell'infanzia - servizi a gestione privata in convenzione in provincia di Reggio Emilia - a.s. 2006/2007</t>
  </si>
  <si>
    <t>Media mesi, giornate di apertura e orario anticipato/posticipato nei nidi d'infanzia, micro-nidi e sezioni di nido aggregate a scuole dell'infanzia - servizi a gestione privata in convenzione in provincia di Modena - a.s. 2006/2007</t>
  </si>
  <si>
    <t>Media mesi, giornate di apertura e orario anticipato/posticipato nei nidi d'infanzia, micro-nidi e sezioni di nido aggregate a scuole dell'infanzia - servizi a gestione privata in convenzione in provincia di Bologna - a.s. 2006/2007</t>
  </si>
  <si>
    <t>Media mesi, giornate di apertura e orario anticipato/posticipato nei nidi d'infanzia, micro-nidi e sezioni di nido aggregate a scuole dell'infanzia - servizi a gestione privata in convenzione in provincia di Ferrara - a.s. 2006/2007</t>
  </si>
  <si>
    <t>Media mesi, giornate di apertura e orario anticipato/posticipato nei nidi d'infanzia, micro-nidi e sezioni di nido aggregate a scuole dell'infanzia - servizi a gestione privata in convenzione in provincia di Ravenna - a.s. 2006/2007</t>
  </si>
  <si>
    <t>Media mesi, giornate di apertura e orario anticipato/posticipato nei nidi d'infanzia, micro-nidi e sezioni di nido aggregate a scuole dell'infanzia - servizi a gestione privata in convenzione in provincia di Forlì - Cesena - a.s. 2006/2007</t>
  </si>
  <si>
    <t>Media mesi, giornate di apertura e orario anticipato/posticipato nei nidi d'infanzia, micro-nidi e sezioni di nido aggregate a scuole dell'infanzia - servizi a gestione privata in provincia di Piacenza - a.s. 2006/2007</t>
  </si>
  <si>
    <t>Media mesi, giornate di apertura e orario anticipato/posticipato nei nidi d'infanzia, micro-nidi e sezioni di nido aggregate a scuole dell'infanzia - servizi a gestione privata in provincia di Parma - a.s. 2006/2007</t>
  </si>
  <si>
    <t>Media mesi, giornate di apertura e orario anticipato/posticipato nei nidi d'infanzia, micro-nidi e sezioni di nido aggregate a scuole dell'infanzia - servizi a gestione privata in provincia di Reggio Emilia - a.s. 2006/2007</t>
  </si>
  <si>
    <t>Media mesi, giornate di apertura e orario anticipato/posticipato nei nidi d'infanzia, micro-nidi e sezioni di nido aggregate a scuole dell'infanzia - servizi a gestione privata in provincia di Modena - a.s. 2006/2007</t>
  </si>
  <si>
    <t>Media mesi, giornate di apertura e orario anticipato/posticipato nei nidi d'infanzia, micro-nidi e sezioni di nido aggregate a scuole dell'infanzia - servizi a gestione privata in provincia di Bologna - a.s. 2006/2007</t>
  </si>
  <si>
    <t>Media mesi, giornate di apertura e orario anticipato/posticipato nei nidi d'infanzia, micro-nidi e sezioni di nido aggregate a scuole dell'infanzia - servizi a gestione privata in provincia di Ferrara - a.s. 2006/2007</t>
  </si>
  <si>
    <t>Media mesi, giornate di apertura e orario anticipato/posticipato nei nidi d'infanzia, micro-nidi e sezioni di nido aggregate a scuole dell'infanzia - servizi a gestione privata in provincia di Ravenna - a.s. 2006/2007</t>
  </si>
  <si>
    <t>Media mesi, giornate di apertura e orario anticipato/posticipato nei nidi d'infanzia, micro-nidi e sezioni di nido aggregate a scuole dell'infanzia - servizi a gestione privata in provincia di Forlì - Cesena - a.s. 2006/2007</t>
  </si>
  <si>
    <t>Media mesi, giornate di apertura e orario anticipato/posticipato nei nidi d'infanzia, micro-nidi e sezioni di nido aggregate a scuole dell'infanzia - servizi a gestione privata in provincia di Rimini - a.s. 2006/2007</t>
  </si>
  <si>
    <t>Media mesi, giornate di apertura e orario anticipato/posticipato nei nidi d'infanzia, micro-nidi e sezioni di nido aggregate a scuole dell'infanzia in Provincia di Rimini - a.s. 2006/2007</t>
  </si>
  <si>
    <t>Media mesi, giornate di apertura e orario anticipato/posticipato nei nidi d'infanzia, micro-nidi e sezioni di nido aggregate a scuole dell'infanzia in provincia di Rimini - a.s. 2006/2007</t>
  </si>
  <si>
    <t>Numero sezioni e orario di apertura dei nidi d'infanzia, micro-nidi e sezioni di nido aggregate a scuole dell'infanzia - servizi a gestione pubblica indiretta in Provincia di Rimini - a.s. 2006/2007</t>
  </si>
  <si>
    <r>
      <t xml:space="preserve">Numero sezioni e orario di apertura dei nidi d'infanzia, micro-nidi e sezioni di nido aggregate a scuole dell'infanzia - </t>
    </r>
    <r>
      <rPr>
        <b/>
        <u val="single"/>
        <sz val="9"/>
        <rFont val="Verdana"/>
        <family val="2"/>
      </rPr>
      <t>servizi a gestione pubblica</t>
    </r>
    <r>
      <rPr>
        <b/>
        <sz val="9"/>
        <rFont val="Verdana"/>
        <family val="2"/>
      </rPr>
      <t xml:space="preserve"> in Emilia-Romagna - a.s. 2006/2007</t>
    </r>
  </si>
  <si>
    <r>
      <t xml:space="preserve">Numero sezioni e orario di apertura dei nidi d'infanzia, micro-nidi e sezioni di nido aggregate a scuole dell'infanzia - </t>
    </r>
    <r>
      <rPr>
        <b/>
        <u val="single"/>
        <sz val="9"/>
        <rFont val="Verdana"/>
        <family val="2"/>
      </rPr>
      <t>servizi a gestione pubblica indiretta</t>
    </r>
    <r>
      <rPr>
        <b/>
        <sz val="9"/>
        <rFont val="Verdana"/>
        <family val="2"/>
      </rPr>
      <t xml:space="preserve"> in Emilia-Romagna - a.s. 2006/2007</t>
    </r>
  </si>
  <si>
    <t>Tavola 02.09</t>
  </si>
  <si>
    <r>
      <t xml:space="preserve">Numero sezioni e orario di apertura dei nidi d'infanzia, micro-nidi e sezioni di nido aggregate a scuole dell'infanzia - servizi a </t>
    </r>
    <r>
      <rPr>
        <b/>
        <u val="single"/>
        <sz val="9"/>
        <rFont val="Verdana"/>
        <family val="2"/>
      </rPr>
      <t>gestione privata in convenzione</t>
    </r>
    <r>
      <rPr>
        <b/>
        <sz val="9"/>
        <rFont val="Verdana"/>
        <family val="2"/>
      </rPr>
      <t xml:space="preserve"> con i Comuni in Emilia-Romagna - a.s. 2006/2007</t>
    </r>
  </si>
  <si>
    <t>Numero sezioni e orario di apertura dei nidi d'infanzia, micro-nidi e sezioni di nido aggregate a scuole dell'infanzia - servizi a gestione privata in convenzione con le Amministrazioni comunali in Provincia di Piacenza - a.s. 2006/2007</t>
  </si>
  <si>
    <t>Tavola 02.09.01</t>
  </si>
  <si>
    <t>Numero sezioni e orario di apertura dei nidi d'infanzia, micro-nidi e sezioni di nido aggregate a scuole dell'infanzia - servizi a gestione privata in convenzione con le Amministrazioni comunali in Provincia di Parma - a.s. 2006/2007</t>
  </si>
  <si>
    <t>Tavola 02.09.02</t>
  </si>
  <si>
    <t>Numero sezioni e orario di apertura dei nidi d'infanzia, micro-nidi e sezioni di nido aggregate a scuole dell'infanzia - servizi a gestione privata in convenzione con le Amministrazioni comunali in Provincia di Reggio Emilia - a.s. 2006/2007</t>
  </si>
  <si>
    <t>Tavola 02.09.03</t>
  </si>
  <si>
    <t>Numero sezioni e orario di apertura dei nidi d'infanzia, micro-nidi e sezioni di nido aggregate a scuole dell'infanzia - servizi a gestione privata in convenzione con le Amministrazioni comunali in Provincia di Modena - a.s. 2006/2007</t>
  </si>
  <si>
    <t>Tavola 02.09.04</t>
  </si>
  <si>
    <t>Numero sezioni e orario di apertura dei nidi d'infanzia, micro-nidi e sezioni di nido aggregate a scuole dell'infanzia - servizi a gestione privata in convenzione con le Amministrazioni comunali in Provincia di Bologna - a.s. 2006/2007</t>
  </si>
  <si>
    <t>Tavola 02.09.05</t>
  </si>
  <si>
    <t>Numero sezioni e orario di apertura dei nidi d'infanzia, micro-nidi e sezioni di nido aggregate a scuole dell'infanzia - servizi a gestione privata in convenzione con le Amministrazioni comunali in Provincia di Ferrara - a.s. 2006/2007</t>
  </si>
  <si>
    <t>Tavola 02.09.06</t>
  </si>
  <si>
    <t>Numero sezioni e orario di apertura dei nidi d'infanzia, micro-nidi e sezioni di nido aggregate a scuole dell'infanzia - servizi a gestione privata in convenzione con le Amministrazioni comunali in Provincia di Ravenna - a.s. 2006/2007</t>
  </si>
  <si>
    <t>Tavola 02.09.07</t>
  </si>
  <si>
    <t>Numero sezioni e orario di apertura dei nidi d'infanzia, micro-nidi e sezioni di nido aggregate a scuole dell'infanzia - servizi a gestione privata in convenzione con le Amministrazioni comunali in Provincia di Forlì-Cesena - a.s. 2006/2007</t>
  </si>
  <si>
    <t>Tavola 02.09.08</t>
  </si>
  <si>
    <t>Numero sezioni e orario di apertura dei nidi d'infanzia, micro-nidi e sezioni di nido aggregate a scuole dell'infanzia - servizi a gestione privata in convenzione con le Amministrazioni comunali in Provincia di Rimini - a.s. 2006/2007</t>
  </si>
  <si>
    <t>Tavola 02.09.09</t>
  </si>
  <si>
    <t>Numero sezioni e orario di apertura dei nidi d'infanzia, micro-nidi e sezioni di nido aggregate a scuole dell'infanzia - servizi a gestione privata in Emilia-Romagna - a.s. 2006/2007</t>
  </si>
  <si>
    <t>Tavola 02.10</t>
  </si>
  <si>
    <t>Numero sezioni e orario di apertura dei nidi d'infanzia, micro-nidi e sezioni di nido aggregate a scuole dell'infanzia - servizi a gestione privata in Provincia di Piacenza - a.s. 2006/2007</t>
  </si>
  <si>
    <t>Tavola 02.10.01</t>
  </si>
  <si>
    <t>Numero sezioni e orario di apertura dei nidi d'infanzia, micro-nidi e sezioni di nido aggregate a scuole dell'infanzia - servizi a gestione privata in Provincia di Parma - a.s. 2006/2007</t>
  </si>
  <si>
    <t>Tavola 02.10.02</t>
  </si>
  <si>
    <t>Numero sezioni e orario di apertura dei nidi d'infanzia, micro-nidi e sezioni di nido aggregate a scuole dell'infanzia - servizi a gestione privata in Provincia di Reggio Emilia - a.s. 2006/2007</t>
  </si>
  <si>
    <t>Tavola 02.10.03</t>
  </si>
  <si>
    <t>Numero sezioni e orario di apertura dei nidi d'infanzia, micro-nidi e sezioni di nido aggregate a scuole dell'infanzia - servizi a gestione privata in Provincia di Modena - a.s. 2006/2007</t>
  </si>
  <si>
    <t>Tavola 02.10.04</t>
  </si>
</sst>
</file>

<file path=xl/styles.xml><?xml version="1.0" encoding="utf-8"?>
<styleSheet xmlns="http://schemas.openxmlformats.org/spreadsheetml/2006/main">
  <numFmts count="6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[h]:mm"/>
    <numFmt numFmtId="167" formatCode="_-* #,##0.00_-;\-* #,##0.00_-;_-* &quot;-&quot;_-;_-@_-"/>
    <numFmt numFmtId="168" formatCode="_-* #,##0.0_-;\-* #,##0.0_-;_-* &quot;-&quot;??_-;_-@_-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0.0%"/>
    <numFmt numFmtId="173" formatCode="0.0"/>
    <numFmt numFmtId="174" formatCode="_-* #,##0.0_-;\-* #,##0.0_-;_-* &quot;-&quot;_-;_-@_-"/>
    <numFmt numFmtId="175" formatCode="#,##0.0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#,##0.000"/>
    <numFmt numFmtId="183" formatCode="0.0000"/>
    <numFmt numFmtId="184" formatCode="0.000"/>
    <numFmt numFmtId="185" formatCode="0.0000000"/>
    <numFmt numFmtId="186" formatCode="0.000000"/>
    <numFmt numFmtId="187" formatCode="0.00000"/>
    <numFmt numFmtId="188" formatCode="#,##0_ ;\-#,##0\ "/>
    <numFmt numFmtId="189" formatCode="0.00000000"/>
    <numFmt numFmtId="190" formatCode="0.000000000"/>
    <numFmt numFmtId="191" formatCode="0.0000000000"/>
    <numFmt numFmtId="192" formatCode="_-* #,##0.000_-;\-* #,##0.000_-;_-* &quot;-&quot;??_-;_-@_-"/>
    <numFmt numFmtId="193" formatCode="_-* #,##0.000_-;\-* #,##0.000_-;_-* &quot;-&quot;???_-;_-@_-"/>
    <numFmt numFmtId="194" formatCode="_-* #,##0.0_-;\-* #,##0.0_-;_-* &quot;-&quot;?_-;_-@_-"/>
    <numFmt numFmtId="195" formatCode="_-* #,##0.00_-;\-* #,##0.00_-;_-* &quot;-&quot;?_-;_-@_-"/>
    <numFmt numFmtId="196" formatCode="_-* #,##0.0000_-;\-* #,##0.0000_-;_-* &quot;-&quot;??_-;_-@_-"/>
    <numFmt numFmtId="197" formatCode="#,##0.0000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mmmm\ d\,\ yyyy"/>
    <numFmt numFmtId="207" formatCode="_(* #,##0.0_);_(* \(#,##0.0\);_(* &quot;-&quot;??_);_(@_)"/>
    <numFmt numFmtId="208" formatCode="_(* #,##0.000_);_(* \(#,##0.000\);_(* &quot;-&quot;??_);_(@_)"/>
    <numFmt numFmtId="209" formatCode="_(* #,##0.0000_);_(* \(#,##0.0000\);_(* &quot;-&quot;??_);_(@_)"/>
    <numFmt numFmtId="210" formatCode="0;[Red]0"/>
    <numFmt numFmtId="211" formatCode="_-* #,##0.00000_-;\-* #,##0.00000_-;_-* &quot;-&quot;??_-;_-@_-"/>
    <numFmt numFmtId="212" formatCode="_-* #,##0.000_-;\-* #,##0.000_-;_-* &quot;-&quot;_-;_-@_-"/>
    <numFmt numFmtId="213" formatCode="_-* #,##0.0000_-;\-* #,##0.0000_-;_-* &quot;-&quot;_-;_-@_-"/>
    <numFmt numFmtId="214" formatCode="0.00;[Red]0.00"/>
    <numFmt numFmtId="215" formatCode="_-* #,##0.000000_-;\-* #,##0.000000_-;_-* &quot;-&quot;??_-;_-@_-"/>
    <numFmt numFmtId="216" formatCode="_-* #,##0.0000000_-;\-* #,##0.0000000_-;_-* &quot;-&quot;??_-;_-@_-"/>
    <numFmt numFmtId="217" formatCode="_-* #,##0.0000_-;\-* #,##0.0000_-;_-* &quot;-&quot;????_-;_-@_-"/>
  </numFmts>
  <fonts count="51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b/>
      <sz val="9"/>
      <color indexed="8"/>
      <name val="Verdana"/>
      <family val="2"/>
    </font>
    <font>
      <b/>
      <sz val="8"/>
      <color indexed="8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9"/>
      <color indexed="10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8"/>
      <color indexed="8"/>
      <name val="Verdana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0"/>
      <name val="Arial"/>
      <family val="0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Verdana"/>
      <family val="2"/>
    </font>
    <font>
      <i/>
      <sz val="7"/>
      <name val="Arial"/>
      <family val="2"/>
    </font>
    <font>
      <b/>
      <u val="single"/>
      <sz val="9"/>
      <name val="Verdana"/>
      <family val="2"/>
    </font>
    <font>
      <b/>
      <sz val="12"/>
      <color indexed="8"/>
      <name val="Verdana"/>
      <family val="2"/>
    </font>
    <font>
      <i/>
      <sz val="7"/>
      <name val="Verdana"/>
      <family val="2"/>
    </font>
    <font>
      <sz val="9"/>
      <color indexed="8"/>
      <name val="Verdana"/>
      <family val="2"/>
    </font>
    <font>
      <sz val="5"/>
      <name val="Verdana"/>
      <family val="2"/>
    </font>
    <font>
      <sz val="8.25"/>
      <name val="Arial"/>
      <family val="2"/>
    </font>
    <font>
      <sz val="11.5"/>
      <name val="Arial"/>
      <family val="0"/>
    </font>
    <font>
      <b/>
      <sz val="10.25"/>
      <name val="Arial"/>
      <family val="2"/>
    </font>
    <font>
      <sz val="5"/>
      <name val="Arial"/>
      <family val="0"/>
    </font>
    <font>
      <b/>
      <sz val="5"/>
      <name val="Verdana"/>
      <family val="2"/>
    </font>
    <font>
      <sz val="7"/>
      <name val="Arial"/>
      <family val="2"/>
    </font>
    <font>
      <sz val="11.25"/>
      <name val="Arial"/>
      <family val="0"/>
    </font>
    <font>
      <sz val="5"/>
      <color indexed="8"/>
      <name val="Arial"/>
      <family val="0"/>
    </font>
    <font>
      <sz val="7.25"/>
      <name val="Arial"/>
      <family val="2"/>
    </font>
    <font>
      <sz val="10.25"/>
      <name val="Arial"/>
      <family val="0"/>
    </font>
    <font>
      <sz val="8.5"/>
      <name val="Arial"/>
      <family val="0"/>
    </font>
    <font>
      <sz val="6"/>
      <name val="Arial"/>
      <family val="2"/>
    </font>
    <font>
      <b/>
      <sz val="8.5"/>
      <name val="Arial"/>
      <family val="2"/>
    </font>
    <font>
      <sz val="9.5"/>
      <name val="Arial"/>
      <family val="0"/>
    </font>
    <font>
      <b/>
      <sz val="9.75"/>
      <name val="Arial"/>
      <family val="2"/>
    </font>
    <font>
      <sz val="9.25"/>
      <name val="Arial"/>
      <family val="0"/>
    </font>
    <font>
      <sz val="10"/>
      <color indexed="8"/>
      <name val="Verdana"/>
      <family val="2"/>
    </font>
    <font>
      <sz val="9.75"/>
      <name val="Arial"/>
      <family val="0"/>
    </font>
    <font>
      <b/>
      <sz val="12"/>
      <name val="Verdana"/>
      <family val="2"/>
    </font>
    <font>
      <sz val="9"/>
      <color indexed="30"/>
      <name val="Verdana"/>
      <family val="2"/>
    </font>
    <font>
      <b/>
      <sz val="9"/>
      <color indexed="30"/>
      <name val="Verdana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55"/>
      </right>
      <top style="thin"/>
      <bottom style="thin"/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 style="thin">
        <color indexed="55"/>
      </right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/>
      <right style="thin"/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164" fontId="2" fillId="0" borderId="4" xfId="0" applyNumberFormat="1" applyFont="1" applyFill="1" applyBorder="1" applyAlignment="1">
      <alignment/>
    </xf>
    <xf numFmtId="43" fontId="2" fillId="0" borderId="5" xfId="0" applyNumberFormat="1" applyFont="1" applyFill="1" applyBorder="1" applyAlignment="1">
      <alignment/>
    </xf>
    <xf numFmtId="43" fontId="2" fillId="0" borderId="6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7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43" fontId="1" fillId="0" borderId="7" xfId="0" applyNumberFormat="1" applyFont="1" applyFill="1" applyBorder="1" applyAlignment="1">
      <alignment vertical="center"/>
    </xf>
    <xf numFmtId="43" fontId="1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/>
    </xf>
    <xf numFmtId="164" fontId="1" fillId="0" borderId="8" xfId="0" applyNumberFormat="1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43" fontId="10" fillId="0" borderId="7" xfId="0" applyNumberFormat="1" applyFont="1" applyFill="1" applyBorder="1" applyAlignment="1">
      <alignment vertical="center"/>
    </xf>
    <xf numFmtId="43" fontId="10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0" fontId="12" fillId="0" borderId="9" xfId="0" applyFont="1" applyFill="1" applyBorder="1" applyAlignment="1">
      <alignment horizontal="left" wrapText="1"/>
    </xf>
    <xf numFmtId="164" fontId="12" fillId="0" borderId="9" xfId="18" applyNumberFormat="1" applyFont="1" applyFill="1" applyBorder="1" applyAlignment="1">
      <alignment horizontal="right" wrapText="1"/>
    </xf>
    <xf numFmtId="164" fontId="5" fillId="0" borderId="9" xfId="18" applyNumberFormat="1" applyFont="1" applyFill="1" applyBorder="1" applyAlignment="1">
      <alignment wrapText="1"/>
    </xf>
    <xf numFmtId="0" fontId="10" fillId="0" borderId="1" xfId="0" applyFont="1" applyFill="1" applyBorder="1" applyAlignment="1">
      <alignment vertical="center"/>
    </xf>
    <xf numFmtId="164" fontId="10" fillId="0" borderId="1" xfId="18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164" fontId="0" fillId="0" borderId="0" xfId="18" applyNumberFormat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164" fontId="15" fillId="0" borderId="1" xfId="18" applyNumberFormat="1" applyFont="1" applyFill="1" applyBorder="1" applyAlignment="1">
      <alignment vertical="center" wrapText="1"/>
    </xf>
    <xf numFmtId="164" fontId="15" fillId="0" borderId="1" xfId="18" applyNumberFormat="1" applyFont="1" applyFill="1" applyBorder="1" applyAlignment="1">
      <alignment horizontal="right" vertical="center" wrapText="1"/>
    </xf>
    <xf numFmtId="164" fontId="15" fillId="0" borderId="0" xfId="18" applyNumberFormat="1" applyFont="1" applyFill="1" applyBorder="1" applyAlignment="1">
      <alignment vertical="center" wrapText="1"/>
    </xf>
    <xf numFmtId="164" fontId="15" fillId="0" borderId="0" xfId="18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vertical="center" wrapText="1"/>
    </xf>
    <xf numFmtId="164" fontId="17" fillId="0" borderId="0" xfId="18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vertical="center" wrapText="1"/>
    </xf>
    <xf numFmtId="49" fontId="15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164" fontId="0" fillId="0" borderId="0" xfId="18" applyNumberFormat="1" applyAlignment="1">
      <alignment vertical="center"/>
    </xf>
    <xf numFmtId="20" fontId="0" fillId="0" borderId="0" xfId="0" applyNumberFormat="1" applyAlignment="1">
      <alignment vertical="center"/>
    </xf>
    <xf numFmtId="165" fontId="15" fillId="0" borderId="0" xfId="18" applyNumberFormat="1" applyFont="1" applyFill="1" applyBorder="1" applyAlignment="1">
      <alignment horizontal="right" vertical="center" wrapText="1"/>
    </xf>
    <xf numFmtId="20" fontId="15" fillId="0" borderId="0" xfId="0" applyNumberFormat="1" applyFont="1" applyFill="1" applyBorder="1" applyAlignment="1">
      <alignment horizontal="right" vertical="center" wrapText="1"/>
    </xf>
    <xf numFmtId="43" fontId="0" fillId="0" borderId="0" xfId="18" applyAlignment="1">
      <alignment vertical="center"/>
    </xf>
    <xf numFmtId="20" fontId="0" fillId="0" borderId="0" xfId="0" applyNumberFormat="1" applyBorder="1" applyAlignment="1">
      <alignment vertical="center"/>
    </xf>
    <xf numFmtId="165" fontId="15" fillId="0" borderId="0" xfId="18" applyNumberFormat="1" applyFont="1" applyFill="1" applyBorder="1" applyAlignment="1">
      <alignment horizontal="right" wrapText="1"/>
    </xf>
    <xf numFmtId="20" fontId="17" fillId="0" borderId="0" xfId="0" applyNumberFormat="1" applyFont="1" applyFill="1" applyBorder="1" applyAlignment="1">
      <alignment horizontal="right" vertical="center" wrapText="1"/>
    </xf>
    <xf numFmtId="20" fontId="13" fillId="0" borderId="0" xfId="0" applyNumberFormat="1" applyFont="1" applyBorder="1" applyAlignment="1">
      <alignment vertical="center"/>
    </xf>
    <xf numFmtId="165" fontId="17" fillId="0" borderId="0" xfId="18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64" fontId="16" fillId="0" borderId="1" xfId="18" applyNumberFormat="1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left" wrapText="1"/>
    </xf>
    <xf numFmtId="164" fontId="12" fillId="0" borderId="11" xfId="18" applyNumberFormat="1" applyFont="1" applyFill="1" applyBorder="1" applyAlignment="1">
      <alignment horizontal="right" wrapText="1"/>
    </xf>
    <xf numFmtId="164" fontId="12" fillId="0" borderId="12" xfId="18" applyNumberFormat="1" applyFont="1" applyFill="1" applyBorder="1" applyAlignment="1">
      <alignment horizontal="right" wrapText="1"/>
    </xf>
    <xf numFmtId="164" fontId="12" fillId="0" borderId="13" xfId="18" applyNumberFormat="1" applyFont="1" applyFill="1" applyBorder="1" applyAlignment="1">
      <alignment horizontal="right" wrapText="1"/>
    </xf>
    <xf numFmtId="164" fontId="5" fillId="0" borderId="10" xfId="18" applyNumberFormat="1" applyFont="1" applyFill="1" applyBorder="1" applyAlignment="1">
      <alignment wrapText="1"/>
    </xf>
    <xf numFmtId="164" fontId="12" fillId="0" borderId="10" xfId="18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wrapText="1"/>
    </xf>
    <xf numFmtId="164" fontId="12" fillId="0" borderId="4" xfId="18" applyNumberFormat="1" applyFont="1" applyFill="1" applyBorder="1" applyAlignment="1">
      <alignment horizontal="right" wrapText="1"/>
    </xf>
    <xf numFmtId="164" fontId="12" fillId="0" borderId="8" xfId="18" applyNumberFormat="1" applyFont="1" applyFill="1" applyBorder="1" applyAlignment="1">
      <alignment horizontal="right" wrapText="1"/>
    </xf>
    <xf numFmtId="164" fontId="12" fillId="0" borderId="6" xfId="18" applyNumberFormat="1" applyFont="1" applyFill="1" applyBorder="1" applyAlignment="1">
      <alignment horizontal="right" wrapText="1"/>
    </xf>
    <xf numFmtId="164" fontId="5" fillId="0" borderId="14" xfId="18" applyNumberFormat="1" applyFont="1" applyFill="1" applyBorder="1" applyAlignment="1">
      <alignment wrapText="1"/>
    </xf>
    <xf numFmtId="164" fontId="12" fillId="0" borderId="14" xfId="18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 wrapText="1"/>
    </xf>
    <xf numFmtId="164" fontId="10" fillId="0" borderId="7" xfId="18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7" xfId="0" applyFont="1" applyFill="1" applyBorder="1" applyAlignment="1">
      <alignment horizontal="left" vertical="center" wrapText="1"/>
    </xf>
    <xf numFmtId="43" fontId="6" fillId="0" borderId="1" xfId="18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64" fontId="2" fillId="0" borderId="4" xfId="0" applyNumberFormat="1" applyFont="1" applyFill="1" applyBorder="1" applyAlignment="1">
      <alignment vertical="center"/>
    </xf>
    <xf numFmtId="43" fontId="2" fillId="0" borderId="4" xfId="18" applyFont="1" applyFill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0" fontId="12" fillId="0" borderId="9" xfId="0" applyFont="1" applyFill="1" applyBorder="1" applyAlignment="1">
      <alignment horizontal="left" vertical="center" wrapText="1"/>
    </xf>
    <xf numFmtId="164" fontId="12" fillId="0" borderId="9" xfId="18" applyNumberFormat="1" applyFont="1" applyFill="1" applyBorder="1" applyAlignment="1">
      <alignment horizontal="right" vertical="center" wrapText="1"/>
    </xf>
    <xf numFmtId="164" fontId="5" fillId="0" borderId="9" xfId="18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1" fillId="0" borderId="8" xfId="0" applyNumberFormat="1" applyFont="1" applyFill="1" applyBorder="1" applyAlignment="1">
      <alignment vertical="center"/>
    </xf>
    <xf numFmtId="43" fontId="7" fillId="0" borderId="5" xfId="0" applyNumberFormat="1" applyFont="1" applyFill="1" applyBorder="1" applyAlignment="1">
      <alignment vertical="center"/>
    </xf>
    <xf numFmtId="43" fontId="7" fillId="0" borderId="6" xfId="0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horizontal="left" vertical="center" wrapText="1"/>
    </xf>
    <xf numFmtId="164" fontId="12" fillId="0" borderId="4" xfId="18" applyNumberFormat="1" applyFont="1" applyFill="1" applyBorder="1" applyAlignment="1">
      <alignment horizontal="right" vertical="center" wrapText="1"/>
    </xf>
    <xf numFmtId="164" fontId="12" fillId="0" borderId="8" xfId="18" applyNumberFormat="1" applyFont="1" applyFill="1" applyBorder="1" applyAlignment="1">
      <alignment horizontal="right" vertical="center" wrapText="1"/>
    </xf>
    <xf numFmtId="164" fontId="12" fillId="0" borderId="6" xfId="18" applyNumberFormat="1" applyFont="1" applyFill="1" applyBorder="1" applyAlignment="1">
      <alignment horizontal="right" vertical="center" wrapText="1"/>
    </xf>
    <xf numFmtId="164" fontId="5" fillId="0" borderId="14" xfId="18" applyNumberFormat="1" applyFont="1" applyFill="1" applyBorder="1" applyAlignment="1">
      <alignment vertical="center" wrapText="1"/>
    </xf>
    <xf numFmtId="164" fontId="12" fillId="0" borderId="14" xfId="18" applyNumberFormat="1" applyFont="1" applyFill="1" applyBorder="1" applyAlignment="1">
      <alignment horizontal="right" vertical="center" wrapText="1"/>
    </xf>
    <xf numFmtId="43" fontId="2" fillId="0" borderId="5" xfId="0" applyNumberFormat="1" applyFont="1" applyFill="1" applyBorder="1" applyAlignment="1">
      <alignment vertical="center"/>
    </xf>
    <xf numFmtId="43" fontId="2" fillId="0" borderId="6" xfId="0" applyNumberFormat="1" applyFont="1" applyFill="1" applyBorder="1" applyAlignment="1">
      <alignment vertical="center"/>
    </xf>
    <xf numFmtId="167" fontId="10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41" fontId="10" fillId="0" borderId="0" xfId="19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67" fontId="10" fillId="0" borderId="0" xfId="19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4" fillId="0" borderId="0" xfId="0" applyFont="1" applyAlignment="1">
      <alignment horizontal="left" wrapText="1"/>
    </xf>
    <xf numFmtId="0" fontId="11" fillId="0" borderId="16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/>
    </xf>
    <xf numFmtId="164" fontId="26" fillId="0" borderId="0" xfId="18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vertical="center" wrapText="1"/>
    </xf>
    <xf numFmtId="164" fontId="3" fillId="0" borderId="0" xfId="18" applyNumberFormat="1" applyFont="1" applyAlignment="1">
      <alignment vertical="center"/>
    </xf>
    <xf numFmtId="20" fontId="26" fillId="0" borderId="0" xfId="0" applyNumberFormat="1" applyFont="1" applyFill="1" applyBorder="1" applyAlignment="1">
      <alignment horizontal="right" vertical="center" wrapText="1"/>
    </xf>
    <xf numFmtId="166" fontId="1" fillId="0" borderId="1" xfId="0" applyNumberFormat="1" applyFont="1" applyBorder="1" applyAlignment="1">
      <alignment vertical="center"/>
    </xf>
    <xf numFmtId="166" fontId="2" fillId="0" borderId="17" xfId="0" applyNumberFormat="1" applyFont="1" applyFill="1" applyBorder="1" applyAlignment="1">
      <alignment vertical="center"/>
    </xf>
    <xf numFmtId="166" fontId="28" fillId="0" borderId="18" xfId="0" applyNumberFormat="1" applyFont="1" applyFill="1" applyBorder="1" applyAlignment="1">
      <alignment horizontal="right" vertical="center" wrapText="1"/>
    </xf>
    <xf numFmtId="166" fontId="2" fillId="0" borderId="18" xfId="0" applyNumberFormat="1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43" fontId="2" fillId="0" borderId="17" xfId="18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2" fillId="0" borderId="20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2" fontId="2" fillId="0" borderId="17" xfId="0" applyNumberFormat="1" applyFont="1" applyFill="1" applyBorder="1" applyAlignment="1">
      <alignment vertical="center"/>
    </xf>
    <xf numFmtId="2" fontId="28" fillId="0" borderId="18" xfId="0" applyNumberFormat="1" applyFont="1" applyFill="1" applyBorder="1" applyAlignment="1">
      <alignment horizontal="right" vertical="center" wrapText="1"/>
    </xf>
    <xf numFmtId="2" fontId="2" fillId="0" borderId="18" xfId="0" applyNumberFormat="1" applyFont="1" applyBorder="1" applyAlignment="1">
      <alignment vertical="center"/>
    </xf>
    <xf numFmtId="2" fontId="2" fillId="0" borderId="19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166" fontId="7" fillId="0" borderId="19" xfId="0" applyNumberFormat="1" applyFont="1" applyBorder="1" applyAlignment="1">
      <alignment vertical="center"/>
    </xf>
    <xf numFmtId="43" fontId="7" fillId="0" borderId="19" xfId="18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21" xfId="0" applyFont="1" applyFill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166" fontId="10" fillId="0" borderId="1" xfId="0" applyNumberFormat="1" applyFont="1" applyBorder="1" applyAlignment="1">
      <alignment vertical="center"/>
    </xf>
    <xf numFmtId="43" fontId="10" fillId="0" borderId="1" xfId="18" applyFont="1" applyBorder="1" applyAlignment="1">
      <alignment vertical="center"/>
    </xf>
    <xf numFmtId="164" fontId="7" fillId="0" borderId="10" xfId="0" applyNumberFormat="1" applyFont="1" applyBorder="1" applyAlignment="1">
      <alignment vertical="center"/>
    </xf>
    <xf numFmtId="164" fontId="7" fillId="0" borderId="22" xfId="0" applyNumberFormat="1" applyFont="1" applyBorder="1" applyAlignment="1">
      <alignment vertical="center"/>
    </xf>
    <xf numFmtId="164" fontId="7" fillId="0" borderId="14" xfId="0" applyNumberFormat="1" applyFont="1" applyBorder="1" applyAlignment="1">
      <alignment vertical="center"/>
    </xf>
    <xf numFmtId="0" fontId="7" fillId="0" borderId="3" xfId="0" applyFont="1" applyFill="1" applyBorder="1" applyAlignment="1">
      <alignment vertical="center" wrapText="1"/>
    </xf>
    <xf numFmtId="0" fontId="29" fillId="0" borderId="3" xfId="0" applyFont="1" applyFill="1" applyBorder="1" applyAlignment="1">
      <alignment vertical="center"/>
    </xf>
    <xf numFmtId="0" fontId="29" fillId="0" borderId="16" xfId="0" applyFont="1" applyBorder="1" applyAlignment="1">
      <alignment horizontal="center" vertical="center" wrapText="1"/>
    </xf>
    <xf numFmtId="164" fontId="29" fillId="0" borderId="20" xfId="0" applyNumberFormat="1" applyFont="1" applyBorder="1" applyAlignment="1">
      <alignment vertical="center"/>
    </xf>
    <xf numFmtId="164" fontId="29" fillId="0" borderId="11" xfId="0" applyNumberFormat="1" applyFont="1" applyBorder="1" applyAlignment="1">
      <alignment vertical="center"/>
    </xf>
    <xf numFmtId="166" fontId="7" fillId="0" borderId="19" xfId="18" applyNumberFormat="1" applyFont="1" applyBorder="1" applyAlignment="1">
      <alignment vertical="center"/>
    </xf>
    <xf numFmtId="166" fontId="10" fillId="0" borderId="1" xfId="18" applyNumberFormat="1" applyFont="1" applyBorder="1" applyAlignment="1">
      <alignment vertical="center"/>
    </xf>
    <xf numFmtId="166" fontId="2" fillId="0" borderId="17" xfId="18" applyNumberFormat="1" applyFont="1" applyFill="1" applyBorder="1" applyAlignment="1">
      <alignment vertical="center"/>
    </xf>
    <xf numFmtId="43" fontId="2" fillId="0" borderId="18" xfId="18" applyFont="1" applyBorder="1" applyAlignment="1">
      <alignment vertical="center"/>
    </xf>
    <xf numFmtId="0" fontId="33" fillId="0" borderId="0" xfId="0" applyFont="1" applyAlignment="1">
      <alignment/>
    </xf>
    <xf numFmtId="0" fontId="34" fillId="0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165" fontId="33" fillId="0" borderId="0" xfId="18" applyNumberFormat="1" applyFont="1" applyFill="1" applyBorder="1" applyAlignment="1">
      <alignment horizontal="right" wrapText="1"/>
    </xf>
    <xf numFmtId="164" fontId="37" fillId="0" borderId="0" xfId="18" applyNumberFormat="1" applyFont="1" applyFill="1" applyBorder="1" applyAlignment="1">
      <alignment horizontal="right" vertical="center" wrapText="1"/>
    </xf>
    <xf numFmtId="166" fontId="14" fillId="0" borderId="1" xfId="0" applyNumberFormat="1" applyFont="1" applyFill="1" applyBorder="1" applyAlignment="1">
      <alignment vertical="center"/>
    </xf>
    <xf numFmtId="166" fontId="2" fillId="0" borderId="18" xfId="18" applyNumberFormat="1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3" xfId="0" applyNumberFormat="1" applyFont="1" applyFill="1" applyBorder="1" applyAlignment="1">
      <alignment vertical="center"/>
    </xf>
    <xf numFmtId="164" fontId="7" fillId="0" borderId="11" xfId="0" applyNumberFormat="1" applyFont="1" applyFill="1" applyBorder="1" applyAlignment="1">
      <alignment vertical="center"/>
    </xf>
    <xf numFmtId="166" fontId="7" fillId="0" borderId="19" xfId="0" applyNumberFormat="1" applyFont="1" applyFill="1" applyBorder="1" applyAlignment="1">
      <alignment vertical="center"/>
    </xf>
    <xf numFmtId="43" fontId="7" fillId="0" borderId="19" xfId="18" applyFont="1" applyFill="1" applyBorder="1" applyAlignment="1">
      <alignment vertical="center"/>
    </xf>
    <xf numFmtId="164" fontId="7" fillId="0" borderId="10" xfId="0" applyNumberFormat="1" applyFont="1" applyFill="1" applyBorder="1" applyAlignment="1">
      <alignment vertical="center"/>
    </xf>
    <xf numFmtId="166" fontId="7" fillId="0" borderId="19" xfId="18" applyNumberFormat="1" applyFont="1" applyFill="1" applyBorder="1" applyAlignment="1">
      <alignment vertical="center"/>
    </xf>
    <xf numFmtId="164" fontId="7" fillId="0" borderId="4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164" fontId="10" fillId="0" borderId="1" xfId="0" applyNumberFormat="1" applyFont="1" applyFill="1" applyBorder="1" applyAlignment="1">
      <alignment vertical="center"/>
    </xf>
    <xf numFmtId="166" fontId="10" fillId="0" borderId="1" xfId="0" applyNumberFormat="1" applyFont="1" applyFill="1" applyBorder="1" applyAlignment="1">
      <alignment vertical="center"/>
    </xf>
    <xf numFmtId="166" fontId="10" fillId="0" borderId="1" xfId="18" applyNumberFormat="1" applyFont="1" applyFill="1" applyBorder="1" applyAlignment="1">
      <alignment vertical="center"/>
    </xf>
    <xf numFmtId="43" fontId="2" fillId="0" borderId="8" xfId="18" applyFont="1" applyFill="1" applyBorder="1" applyAlignment="1">
      <alignment vertical="center"/>
    </xf>
    <xf numFmtId="43" fontId="1" fillId="0" borderId="1" xfId="18" applyFont="1" applyFill="1" applyBorder="1" applyAlignment="1">
      <alignment vertical="center"/>
    </xf>
    <xf numFmtId="43" fontId="2" fillId="0" borderId="14" xfId="18" applyFont="1" applyFill="1" applyBorder="1" applyAlignment="1">
      <alignment vertical="center"/>
    </xf>
    <xf numFmtId="164" fontId="46" fillId="0" borderId="0" xfId="18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vertical="center"/>
    </xf>
    <xf numFmtId="164" fontId="46" fillId="0" borderId="1" xfId="18" applyNumberFormat="1" applyFont="1" applyFill="1" applyBorder="1" applyAlignment="1">
      <alignment horizontal="right" vertical="center" wrapText="1"/>
    </xf>
    <xf numFmtId="43" fontId="3" fillId="0" borderId="1" xfId="18" applyFont="1" applyFill="1" applyBorder="1" applyAlignment="1">
      <alignment vertical="center"/>
    </xf>
    <xf numFmtId="0" fontId="46" fillId="0" borderId="0" xfId="0" applyFont="1" applyFill="1" applyBorder="1" applyAlignment="1">
      <alignment vertical="center" wrapText="1"/>
    </xf>
    <xf numFmtId="0" fontId="46" fillId="0" borderId="1" xfId="0" applyFont="1" applyFill="1" applyBorder="1" applyAlignment="1">
      <alignment vertical="center" wrapText="1"/>
    </xf>
    <xf numFmtId="164" fontId="46" fillId="0" borderId="1" xfId="18" applyNumberFormat="1" applyFont="1" applyFill="1" applyBorder="1" applyAlignment="1">
      <alignment horizontal="right" vertical="center" wrapText="1"/>
    </xf>
    <xf numFmtId="43" fontId="3" fillId="0" borderId="1" xfId="18" applyFont="1" applyBorder="1" applyAlignment="1">
      <alignment vertical="center"/>
    </xf>
    <xf numFmtId="43" fontId="46" fillId="0" borderId="1" xfId="18" applyFont="1" applyFill="1" applyBorder="1" applyAlignment="1">
      <alignment horizontal="right" vertical="center" wrapText="1"/>
    </xf>
    <xf numFmtId="49" fontId="46" fillId="0" borderId="1" xfId="0" applyNumberFormat="1" applyFont="1" applyFill="1" applyBorder="1" applyAlignment="1">
      <alignment vertical="center" wrapText="1"/>
    </xf>
    <xf numFmtId="0" fontId="46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4" fontId="46" fillId="0" borderId="0" xfId="18" applyNumberFormat="1" applyFont="1" applyFill="1" applyBorder="1" applyAlignment="1">
      <alignment vertical="center" wrapText="1"/>
    </xf>
    <xf numFmtId="43" fontId="3" fillId="0" borderId="0" xfId="18" applyFont="1" applyAlignment="1">
      <alignment vertical="center"/>
    </xf>
    <xf numFmtId="164" fontId="7" fillId="0" borderId="0" xfId="18" applyNumberFormat="1" applyFont="1" applyAlignment="1">
      <alignment vertical="center"/>
    </xf>
    <xf numFmtId="20" fontId="7" fillId="0" borderId="0" xfId="0" applyNumberFormat="1" applyFont="1" applyAlignment="1">
      <alignment vertical="center"/>
    </xf>
    <xf numFmtId="49" fontId="23" fillId="0" borderId="1" xfId="0" applyNumberFormat="1" applyFont="1" applyFill="1" applyBorder="1" applyAlignment="1">
      <alignment horizontal="center" vertical="center" wrapText="1"/>
    </xf>
    <xf numFmtId="164" fontId="5" fillId="0" borderId="1" xfId="18" applyNumberFormat="1" applyFont="1" applyFill="1" applyBorder="1" applyAlignment="1">
      <alignment horizontal="right" vertical="center" wrapText="1"/>
    </xf>
    <xf numFmtId="43" fontId="10" fillId="0" borderId="1" xfId="18" applyFont="1" applyFill="1" applyBorder="1" applyAlignment="1">
      <alignment vertical="center"/>
    </xf>
    <xf numFmtId="43" fontId="5" fillId="0" borderId="1" xfId="18" applyFont="1" applyFill="1" applyBorder="1" applyAlignment="1">
      <alignment horizontal="right" vertical="center" wrapText="1"/>
    </xf>
    <xf numFmtId="43" fontId="7" fillId="0" borderId="25" xfId="18" applyFont="1" applyFill="1" applyBorder="1" applyAlignment="1">
      <alignment vertical="center"/>
    </xf>
    <xf numFmtId="43" fontId="12" fillId="0" borderId="26" xfId="18" applyFont="1" applyFill="1" applyBorder="1" applyAlignment="1">
      <alignment horizontal="right" vertical="center" wrapText="1"/>
    </xf>
    <xf numFmtId="43" fontId="7" fillId="0" borderId="9" xfId="18" applyFont="1" applyFill="1" applyBorder="1" applyAlignment="1">
      <alignment vertical="center"/>
    </xf>
    <xf numFmtId="43" fontId="12" fillId="0" borderId="27" xfId="18" applyFont="1" applyFill="1" applyBorder="1" applyAlignment="1">
      <alignment horizontal="right" vertical="center" wrapText="1"/>
    </xf>
    <xf numFmtId="43" fontId="7" fillId="0" borderId="28" xfId="18" applyFont="1" applyFill="1" applyBorder="1" applyAlignment="1">
      <alignment vertical="center"/>
    </xf>
    <xf numFmtId="43" fontId="12" fillId="0" borderId="29" xfId="18" applyFont="1" applyFill="1" applyBorder="1" applyAlignment="1">
      <alignment horizontal="right" vertical="center" wrapText="1"/>
    </xf>
    <xf numFmtId="0" fontId="12" fillId="0" borderId="30" xfId="0" applyFont="1" applyFill="1" applyBorder="1" applyAlignment="1">
      <alignment horizontal="left" wrapText="1"/>
    </xf>
    <xf numFmtId="0" fontId="12" fillId="0" borderId="31" xfId="0" applyFont="1" applyFill="1" applyBorder="1" applyAlignment="1">
      <alignment horizontal="left" wrapText="1"/>
    </xf>
    <xf numFmtId="0" fontId="12" fillId="0" borderId="32" xfId="0" applyFont="1" applyFill="1" applyBorder="1" applyAlignment="1">
      <alignment horizontal="left" wrapText="1"/>
    </xf>
    <xf numFmtId="164" fontId="12" fillId="0" borderId="30" xfId="18" applyNumberFormat="1" applyFont="1" applyFill="1" applyBorder="1" applyAlignment="1">
      <alignment horizontal="right" vertical="center" wrapText="1"/>
    </xf>
    <xf numFmtId="164" fontId="12" fillId="0" borderId="31" xfId="18" applyNumberFormat="1" applyFont="1" applyFill="1" applyBorder="1" applyAlignment="1">
      <alignment horizontal="right" vertical="center" wrapText="1"/>
    </xf>
    <xf numFmtId="164" fontId="12" fillId="0" borderId="32" xfId="18" applyNumberFormat="1" applyFont="1" applyFill="1" applyBorder="1" applyAlignment="1">
      <alignment horizontal="right" vertical="center" wrapText="1"/>
    </xf>
    <xf numFmtId="43" fontId="7" fillId="0" borderId="33" xfId="18" applyFont="1" applyFill="1" applyBorder="1" applyAlignment="1">
      <alignment vertical="center"/>
    </xf>
    <xf numFmtId="43" fontId="7" fillId="0" borderId="34" xfId="18" applyFont="1" applyFill="1" applyBorder="1" applyAlignment="1">
      <alignment vertical="center"/>
    </xf>
    <xf numFmtId="43" fontId="7" fillId="0" borderId="35" xfId="18" applyFont="1" applyFill="1" applyBorder="1" applyAlignment="1">
      <alignment vertical="center"/>
    </xf>
    <xf numFmtId="0" fontId="12" fillId="0" borderId="36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43" fontId="2" fillId="0" borderId="37" xfId="18" applyFont="1" applyBorder="1" applyAlignment="1">
      <alignment horizontal="center" vertical="center" wrapText="1"/>
    </xf>
    <xf numFmtId="43" fontId="2" fillId="0" borderId="12" xfId="18" applyFont="1" applyBorder="1" applyAlignment="1">
      <alignment horizontal="center" vertical="center" wrapText="1"/>
    </xf>
    <xf numFmtId="43" fontId="2" fillId="0" borderId="8" xfId="18" applyFont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64" fontId="2" fillId="0" borderId="22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43" fontId="2" fillId="0" borderId="38" xfId="18" applyFont="1" applyBorder="1" applyAlignment="1">
      <alignment horizontal="center" vertical="center" wrapText="1"/>
    </xf>
    <xf numFmtId="43" fontId="2" fillId="0" borderId="39" xfId="18" applyFont="1" applyBorder="1" applyAlignment="1">
      <alignment horizontal="center" vertical="center" wrapText="1"/>
    </xf>
    <xf numFmtId="43" fontId="2" fillId="0" borderId="11" xfId="18" applyFont="1" applyBorder="1" applyAlignment="1">
      <alignment horizontal="center" vertical="center" wrapText="1"/>
    </xf>
    <xf numFmtId="43" fontId="2" fillId="0" borderId="13" xfId="18" applyFont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/>
    </xf>
    <xf numFmtId="164" fontId="2" fillId="0" borderId="14" xfId="0" applyNumberFormat="1" applyFont="1" applyBorder="1" applyAlignment="1">
      <alignment horizontal="center" vertical="center" wrapText="1"/>
    </xf>
    <xf numFmtId="43" fontId="2" fillId="0" borderId="4" xfId="18" applyFont="1" applyBorder="1" applyAlignment="1">
      <alignment horizontal="center" vertical="center" wrapText="1"/>
    </xf>
    <xf numFmtId="43" fontId="2" fillId="0" borderId="6" xfId="18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 wrapText="1"/>
    </xf>
    <xf numFmtId="43" fontId="1" fillId="0" borderId="1" xfId="18" applyFont="1" applyBorder="1" applyAlignment="1">
      <alignment horizontal="center" vertical="center" wrapText="1"/>
    </xf>
    <xf numFmtId="164" fontId="10" fillId="0" borderId="0" xfId="18" applyNumberFormat="1" applyFont="1" applyAlignment="1">
      <alignment vertical="center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164" fontId="5" fillId="0" borderId="0" xfId="18" applyNumberFormat="1" applyFont="1" applyFill="1" applyBorder="1" applyAlignment="1">
      <alignment horizontal="right" vertical="center" wrapText="1"/>
    </xf>
    <xf numFmtId="20" fontId="10" fillId="0" borderId="0" xfId="0" applyNumberFormat="1" applyFont="1" applyBorder="1" applyAlignment="1">
      <alignment vertical="center"/>
    </xf>
    <xf numFmtId="20" fontId="5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vertical="center" wrapText="1"/>
    </xf>
    <xf numFmtId="164" fontId="12" fillId="0" borderId="0" xfId="18" applyNumberFormat="1" applyFont="1" applyFill="1" applyBorder="1" applyAlignment="1">
      <alignment horizontal="right" vertical="center" wrapText="1"/>
    </xf>
    <xf numFmtId="20" fontId="12" fillId="0" borderId="0" xfId="0" applyNumberFormat="1" applyFont="1" applyFill="1" applyBorder="1" applyAlignment="1">
      <alignment horizontal="right" vertical="center" wrapText="1"/>
    </xf>
    <xf numFmtId="164" fontId="12" fillId="0" borderId="0" xfId="18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64" fontId="5" fillId="0" borderId="0" xfId="18" applyNumberFormat="1" applyFont="1" applyFill="1" applyBorder="1" applyAlignment="1">
      <alignment horizontal="right" vertical="center" wrapText="1"/>
    </xf>
    <xf numFmtId="43" fontId="10" fillId="0" borderId="0" xfId="18" applyFont="1" applyFill="1" applyBorder="1" applyAlignment="1">
      <alignment vertical="center"/>
    </xf>
    <xf numFmtId="43" fontId="5" fillId="0" borderId="0" xfId="18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vertical="center" wrapText="1"/>
    </xf>
    <xf numFmtId="164" fontId="28" fillId="0" borderId="0" xfId="18" applyNumberFormat="1" applyFont="1" applyFill="1" applyBorder="1" applyAlignment="1">
      <alignment horizontal="righ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vertical="center" wrapText="1"/>
    </xf>
    <xf numFmtId="164" fontId="46" fillId="0" borderId="0" xfId="18" applyNumberFormat="1" applyFont="1" applyFill="1" applyBorder="1" applyAlignment="1">
      <alignment horizontal="right" vertical="center" wrapText="1"/>
    </xf>
    <xf numFmtId="164" fontId="3" fillId="0" borderId="0" xfId="18" applyNumberFormat="1" applyFont="1" applyFill="1" applyAlignment="1">
      <alignment vertical="center"/>
    </xf>
    <xf numFmtId="164" fontId="3" fillId="0" borderId="0" xfId="0" applyNumberFormat="1" applyFont="1" applyAlignment="1">
      <alignment vertical="center"/>
    </xf>
    <xf numFmtId="164" fontId="2" fillId="0" borderId="11" xfId="0" applyNumberFormat="1" applyFont="1" applyFill="1" applyBorder="1" applyAlignment="1">
      <alignment vertical="center"/>
    </xf>
    <xf numFmtId="166" fontId="2" fillId="0" borderId="18" xfId="0" applyNumberFormat="1" applyFont="1" applyFill="1" applyBorder="1" applyAlignment="1">
      <alignment vertical="center"/>
    </xf>
    <xf numFmtId="2" fontId="2" fillId="0" borderId="18" xfId="0" applyNumberFormat="1" applyFont="1" applyFill="1" applyBorder="1" applyAlignment="1">
      <alignment vertical="center"/>
    </xf>
    <xf numFmtId="0" fontId="1" fillId="0" borderId="4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4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0" xfId="0" applyFont="1" applyAlignment="1">
      <alignment horizontal="left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3" fillId="0" borderId="30" xfId="0" applyFont="1" applyFill="1" applyBorder="1" applyAlignment="1">
      <alignment horizontal="left" vertical="center"/>
    </xf>
    <xf numFmtId="0" fontId="23" fillId="0" borderId="32" xfId="0" applyFont="1" applyFill="1" applyBorder="1" applyAlignment="1">
      <alignment horizontal="left" vertical="center"/>
    </xf>
    <xf numFmtId="0" fontId="27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3" fontId="10" fillId="0" borderId="1" xfId="18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42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42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 wrapText="1"/>
    </xf>
  </cellXfs>
  <cellStyles count="10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Valuta (0)_TABELLE ANALISI scinf 2002_2003.xls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Numero nidi d'infanzia, micro-nidi e sezioni di nido aggregate a scuole dell'infanzia pubblici e privati - a.s. 2006/2007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'Tavola 02_01'!$D$22</c:f>
              <c:strCache>
                <c:ptCount val="1"/>
                <c:pt idx="0">
                  <c:v>N. nidi d'infanzia*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</c:spPr>
          </c:dPt>
          <c:dPt>
            <c:idx val="2"/>
            <c:invertIfNegative val="0"/>
            <c:spPr>
              <a:solidFill>
                <a:srgbClr val="FF99CC"/>
              </a:solidFill>
            </c:spPr>
          </c:dPt>
          <c:dPt>
            <c:idx val="3"/>
            <c:invertIfNegative val="0"/>
            <c:spPr>
              <a:solidFill>
                <a:srgbClr val="00FF00"/>
              </a:solidFill>
            </c:spPr>
          </c:dPt>
          <c:dPt>
            <c:idx val="4"/>
            <c:invertIfNegative val="0"/>
            <c:spPr>
              <a:solidFill>
                <a:srgbClr val="FFFF00"/>
              </a:solidFill>
            </c:spPr>
          </c:dPt>
          <c:dPt>
            <c:idx val="5"/>
            <c:invertIfNegative val="0"/>
            <c:spPr>
              <a:solidFill>
                <a:srgbClr val="FF6600"/>
              </a:solidFill>
            </c:spPr>
          </c:dPt>
          <c:dPt>
            <c:idx val="6"/>
            <c:invertIfNegative val="0"/>
            <c:spPr>
              <a:solidFill>
                <a:srgbClr val="00FFFF"/>
              </a:solidFill>
            </c:spPr>
          </c:dPt>
          <c:dPt>
            <c:idx val="7"/>
            <c:invertIfNegative val="0"/>
            <c:spPr>
              <a:solidFill>
                <a:srgbClr val="FF8080"/>
              </a:solidFill>
            </c:spPr>
          </c:dPt>
          <c:dPt>
            <c:idx val="8"/>
            <c:invertIfNegative val="0"/>
            <c:spPr>
              <a:solidFill>
                <a:srgbClr val="3366FF"/>
              </a:solidFill>
            </c:spPr>
          </c:dPt>
          <c:cat>
            <c:strRef>
              <c:f>'Tavola 02_01'!$C$23:$C$31</c:f>
              <c:strCache/>
            </c:strRef>
          </c:cat>
          <c:val>
            <c:numRef>
              <c:f>'Tavola 02_01'!$D$23:$D$31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gapDepth val="0"/>
        <c:shape val="box"/>
        <c:axId val="40754153"/>
        <c:axId val="31243058"/>
      </c:bar3DChart>
      <c:catAx>
        <c:axId val="40754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1243058"/>
        <c:crosses val="autoZero"/>
        <c:auto val="1"/>
        <c:lblOffset val="100"/>
        <c:noMultiLvlLbl val="0"/>
      </c:catAx>
      <c:valAx>
        <c:axId val="312430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075415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Nidi d'infanzia a gestione privata: sezioni a tempo pieno e a part time - a.s. 2006/2007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'Tavola 02_10'!$C$23</c:f>
              <c:strCache>
                <c:ptCount val="1"/>
                <c:pt idx="0">
                  <c:v>Sezioni a tempo pieno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02_10'!$B$24:$B$32</c:f>
              <c:strCache/>
            </c:strRef>
          </c:cat>
          <c:val>
            <c:numRef>
              <c:f>'Tavola 02_10'!$C$24:$C$32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'Tavola 02_10'!$D$23</c:f>
              <c:strCache>
                <c:ptCount val="1"/>
                <c:pt idx="0">
                  <c:v>Sezioni a part time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02_10'!$B$24:$B$32</c:f>
              <c:strCache/>
            </c:strRef>
          </c:cat>
          <c:val>
            <c:numRef>
              <c:f>'Tavola 02_10'!$D$24:$D$32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147321"/>
        <c:axId val="28325890"/>
      </c:barChart>
      <c:catAx>
        <c:axId val="3147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8325890"/>
        <c:crosses val="autoZero"/>
        <c:auto val="1"/>
        <c:lblOffset val="100"/>
        <c:noMultiLvlLbl val="0"/>
      </c:catAx>
      <c:valAx>
        <c:axId val="283258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14732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Numero nidi d'infanzia, micro-nidi, sezioni di nido aggregate a scuole dell'infanzia: servizi comunali/ pubblici - a.s. 2006/2007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6"/>
          <c:y val="0.1615"/>
          <c:w val="0.86975"/>
          <c:h val="0.81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'Tavola 02_02'!$C$24</c:f>
              <c:strCache>
                <c:ptCount val="1"/>
                <c:pt idx="0">
                  <c:v>n. nidi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FF6600"/>
              </a:solidFill>
            </c:spPr>
          </c:dPt>
          <c:dPt>
            <c:idx val="2"/>
            <c:invertIfNegative val="0"/>
            <c:spPr>
              <a:solidFill>
                <a:srgbClr val="00FFFF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CCFFFF"/>
              </a:solidFill>
            </c:spPr>
          </c:dPt>
          <c:dPt>
            <c:idx val="6"/>
            <c:invertIfNegative val="0"/>
            <c:spPr>
              <a:solidFill>
                <a:srgbClr val="FF9900"/>
              </a:solidFill>
            </c:spPr>
          </c:dPt>
          <c:dPt>
            <c:idx val="7"/>
            <c:invertIfNegative val="0"/>
            <c:spPr>
              <a:solidFill>
                <a:srgbClr val="3366FF"/>
              </a:solidFill>
            </c:spPr>
          </c:dPt>
          <c:dPt>
            <c:idx val="8"/>
            <c:invertIfNegative val="0"/>
            <c:spPr>
              <a:solidFill>
                <a:srgbClr val="FF00FF"/>
              </a:solidFill>
            </c:spPr>
          </c:dPt>
          <c:cat>
            <c:strRef>
              <c:f>'Tavola 02_02'!$B$25:$B$33</c:f>
              <c:strCache/>
            </c:strRef>
          </c:cat>
          <c:val>
            <c:numRef>
              <c:f>'Tavola 02_02'!$C$25:$C$33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cylinder"/>
        </c:ser>
        <c:shape val="cylinder"/>
        <c:axId val="12752067"/>
        <c:axId val="47659740"/>
      </c:bar3DChart>
      <c:catAx>
        <c:axId val="12752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659740"/>
        <c:crosses val="autoZero"/>
        <c:auto val="1"/>
        <c:lblOffset val="100"/>
        <c:noMultiLvlLbl val="0"/>
      </c:catAx>
      <c:valAx>
        <c:axId val="476597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75206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CFFFF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Numero nidi d'infanzia, micro-nidi, sezioni di nido aggregate a scuole dell'infanzia: servizi a gestione indiretta comunale/pubblica - a.s. 2006/2007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'Tavola 02_03'!$C$24</c:f>
              <c:strCache>
                <c:ptCount val="1"/>
                <c:pt idx="0">
                  <c:v>n. nidi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FF00FF"/>
              </a:solidFill>
            </c:spPr>
          </c:dPt>
          <c:dPt>
            <c:idx val="6"/>
            <c:spPr>
              <a:solidFill>
                <a:srgbClr val="FF9900"/>
              </a:solidFill>
            </c:spPr>
          </c:dPt>
          <c:dPt>
            <c:idx val="7"/>
            <c:spPr>
              <a:solidFill>
                <a:srgbClr val="00CCFF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'Tavola 02_03'!$B$25:$B$33</c:f>
              <c:strCache/>
            </c:strRef>
          </c:cat>
          <c:val>
            <c:numRef>
              <c:f>'Tavola 02_03'!$C$25:$C$33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Nidi d'infanzia, micro-nidi e sezioni di nido aggregate a scuole dell'infanzia: servizi privati in convenzioni con Comuni - a.s. 2006/2007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00CCFF"/>
              </a:solidFill>
            </c:spPr>
          </c:dPt>
          <c:dPt>
            <c:idx val="3"/>
            <c:invertIfNegative val="0"/>
            <c:spPr>
              <a:solidFill>
                <a:srgbClr val="FF00FF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Pt>
            <c:idx val="5"/>
            <c:invertIfNegative val="0"/>
            <c:spPr>
              <a:solidFill>
                <a:srgbClr val="FF99CC"/>
              </a:solidFill>
            </c:spPr>
          </c:dPt>
          <c:dPt>
            <c:idx val="6"/>
            <c:invertIfNegative val="0"/>
            <c:spPr>
              <a:solidFill>
                <a:srgbClr val="FF6600"/>
              </a:solidFill>
            </c:spPr>
          </c:dPt>
          <c:dPt>
            <c:idx val="7"/>
            <c:invertIfNegative val="0"/>
            <c:spPr>
              <a:solidFill>
                <a:srgbClr val="008080"/>
              </a:solidFill>
            </c:spPr>
          </c:dPt>
          <c:dPt>
            <c:idx val="8"/>
            <c:invertIfNegative val="0"/>
            <c:spPr>
              <a:solidFill>
                <a:srgbClr val="FF99CC"/>
              </a:solidFill>
            </c:spPr>
          </c:dPt>
          <c:cat>
            <c:strRef>
              <c:f>'Tavola 02_04'!$B$21:$B$29</c:f>
              <c:strCache/>
            </c:strRef>
          </c:cat>
          <c:val>
            <c:numRef>
              <c:f>'Tavola 02_04'!$C$21:$C$29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cylinder"/>
        </c:ser>
        <c:shape val="cylinder"/>
        <c:axId val="26284477"/>
        <c:axId val="35233702"/>
      </c:bar3DChart>
      <c:catAx>
        <c:axId val="2628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233702"/>
        <c:crosses val="autoZero"/>
        <c:auto val="1"/>
        <c:lblOffset val="100"/>
        <c:noMultiLvlLbl val="0"/>
      </c:catAx>
      <c:valAx>
        <c:axId val="352337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2844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Nidi d'infanzia, micro-nidi e sezioni di nido aggregate a scuole dell'infanzia: servizi privati - a.s. 2006/2007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'Tavola 02_05'!$C$21:$C$29</c:f>
              <c:strCache/>
            </c:strRef>
          </c:cat>
          <c:val>
            <c:numRef>
              <c:f>'Tavola 02_05'!$D$21:$D$29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48667863"/>
        <c:axId val="35357584"/>
      </c:lineChart>
      <c:catAx>
        <c:axId val="48667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57584"/>
        <c:crosses val="autoZero"/>
        <c:auto val="1"/>
        <c:lblOffset val="100"/>
        <c:noMultiLvlLbl val="0"/>
      </c:catAx>
      <c:valAx>
        <c:axId val="353575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667863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Nidi d'infanzia* pubblici e privati: sezioni a tempo pieno e sezioni a tempo parziale - a.s. 2006/2007</a:t>
            </a:r>
          </a:p>
        </c:rich>
      </c:tx>
      <c:layout/>
      <c:spPr>
        <a:noFill/>
        <a:ln>
          <a:noFill/>
        </a:ln>
      </c:spPr>
    </c:title>
    <c:view3D>
      <c:rotX val="43"/>
      <c:rotY val="330"/>
      <c:depthPercent val="100"/>
      <c:rAngAx val="1"/>
    </c:view3D>
    <c:plotArea>
      <c:layout>
        <c:manualLayout>
          <c:xMode val="edge"/>
          <c:yMode val="edge"/>
          <c:x val="0.008"/>
          <c:y val="0.11775"/>
          <c:w val="0.964"/>
          <c:h val="0.8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'Tavola 02_06'!$C$22</c:f>
              <c:strCache>
                <c:ptCount val="1"/>
                <c:pt idx="0">
                  <c:v>Sezioni a tempo pieno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'Tavola 02_06'!$B$23:$B$31</c:f>
              <c:strCache/>
            </c:strRef>
          </c:cat>
          <c:val>
            <c:numRef>
              <c:f>'Tavola 02_06'!$C$23:$C$31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'Tavola 02_06'!$D$22</c:f>
              <c:strCache>
                <c:ptCount val="1"/>
                <c:pt idx="0">
                  <c:v>Media orario tempo pieno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02_06'!$B$23:$B$31</c:f>
              <c:strCache/>
            </c:strRef>
          </c:cat>
          <c:val>
            <c:numRef>
              <c:f>'Tavola 02_06'!$D$23:$D$31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'Tavola 02_06'!$E$22</c:f>
              <c:strCache>
                <c:ptCount val="1"/>
                <c:pt idx="0">
                  <c:v>Sezioni a part time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cat>
            <c:strRef>
              <c:f>'Tavola 02_06'!$B$23:$B$31</c:f>
              <c:strCache/>
            </c:strRef>
          </c:cat>
          <c:val>
            <c:numRef>
              <c:f>'Tavola 02_06'!$E$23:$E$31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'Tavola 02_06'!$F$22</c:f>
              <c:strCache>
                <c:ptCount val="1"/>
                <c:pt idx="0">
                  <c:v>Media orario tempo parziale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02_06'!$B$23:$B$31</c:f>
              <c:strCache/>
            </c:strRef>
          </c:cat>
          <c:val>
            <c:numRef>
              <c:f>'Tavola 02_06'!$F$23:$F$31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hape val="box"/>
        <c:axId val="49782801"/>
        <c:axId val="45392026"/>
      </c:bar3DChart>
      <c:catAx>
        <c:axId val="4978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392026"/>
        <c:crosses val="autoZero"/>
        <c:auto val="1"/>
        <c:lblOffset val="100"/>
        <c:noMultiLvlLbl val="0"/>
      </c:catAx>
      <c:valAx>
        <c:axId val="453920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978280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Nidi d'infanzia pubblici: sezioni a tempo pieno e part time
a.s. 2006/2007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'Tavola 02_07'!$D$25</c:f>
              <c:strCache>
                <c:ptCount val="1"/>
                <c:pt idx="0">
                  <c:v>Sezioni a tempo pieno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'Tavola 02_07'!$C$26:$C$34</c:f>
              <c:strCache/>
            </c:strRef>
          </c:cat>
          <c:val>
            <c:numRef>
              <c:f>'Tavola 02_07'!$D$26:$D$34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'Tavola 02_07'!$E$25</c:f>
              <c:strCache>
                <c:ptCount val="1"/>
                <c:pt idx="0">
                  <c:v>Sezioni a part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'Tavola 02_07'!$C$26:$C$34</c:f>
              <c:strCache/>
            </c:strRef>
          </c:cat>
          <c:val>
            <c:numRef>
              <c:f>'Tavola 02_07'!$E$26:$E$34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875051"/>
        <c:axId val="52875460"/>
      </c:barChart>
      <c:catAx>
        <c:axId val="5875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875460"/>
        <c:crosses val="autoZero"/>
        <c:auto val="1"/>
        <c:lblOffset val="100"/>
        <c:noMultiLvlLbl val="0"/>
      </c:catAx>
      <c:valAx>
        <c:axId val="5287546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750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Nidi d'infanzia a gestione indiretta pubblica: sezioni a tempo pieno e a part time - a.s. 2006/2007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'Tavola 02_08'!$D$22</c:f>
              <c:strCache>
                <c:ptCount val="1"/>
                <c:pt idx="0">
                  <c:v>Sezioni a tempo pieno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02_08'!$C$23:$C$31</c:f>
              <c:strCache/>
            </c:strRef>
          </c:cat>
          <c:val>
            <c:numRef>
              <c:f>'Tavola 02_08'!$D$23:$D$31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'Tavola 02_08'!$E$22</c:f>
              <c:strCache>
                <c:ptCount val="1"/>
                <c:pt idx="0">
                  <c:v>Sezioni a part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'Tavola 02_08'!$C$23:$C$31</c:f>
              <c:strCache/>
            </c:strRef>
          </c:cat>
          <c:val>
            <c:numRef>
              <c:f>'Tavola 02_08'!$E$23:$E$31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6117093"/>
        <c:axId val="55053838"/>
      </c:barChart>
      <c:catAx>
        <c:axId val="6117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053838"/>
        <c:crosses val="autoZero"/>
        <c:auto val="1"/>
        <c:lblOffset val="100"/>
        <c:noMultiLvlLbl val="0"/>
      </c:catAx>
      <c:valAx>
        <c:axId val="550538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170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Nidi d'infanzia privati in convenzione con amministrazioni comunali/pubbliche - a.s. 2006/2007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'Tavola 02_09'!$C$22</c:f>
              <c:strCache>
                <c:ptCount val="1"/>
                <c:pt idx="0">
                  <c:v>Sezioni a tempo pieno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02_09'!$B$23:$B$31</c:f>
              <c:strCache/>
            </c:strRef>
          </c:cat>
          <c:val>
            <c:numRef>
              <c:f>'Tavola 02_09'!$C$23:$C$31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'Tavola 02_09'!$D$22</c:f>
              <c:strCache>
                <c:ptCount val="1"/>
                <c:pt idx="0">
                  <c:v>Sezioni a part time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02_09'!$B$23:$B$31</c:f>
              <c:strCache/>
            </c:strRef>
          </c:cat>
          <c:val>
            <c:numRef>
              <c:f>'Tavola 02_09'!$D$23:$D$31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5722495"/>
        <c:axId val="30175864"/>
      </c:barChart>
      <c:catAx>
        <c:axId val="25722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175864"/>
        <c:crosses val="autoZero"/>
        <c:auto val="1"/>
        <c:lblOffset val="100"/>
        <c:noMultiLvlLbl val="0"/>
      </c:catAx>
      <c:valAx>
        <c:axId val="30175864"/>
        <c:scaling>
          <c:orientation val="minMax"/>
        </c:scaling>
        <c:axPos val="l"/>
        <c:majorGridlines>
          <c:spPr>
            <a:ln w="3175">
              <a:solidFill/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722495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CC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114300</xdr:rowOff>
    </xdr:from>
    <xdr:to>
      <xdr:col>8</xdr:col>
      <xdr:colOff>0</xdr:colOff>
      <xdr:row>42</xdr:row>
      <xdr:rowOff>85725</xdr:rowOff>
    </xdr:to>
    <xdr:graphicFrame>
      <xdr:nvGraphicFramePr>
        <xdr:cNvPr id="1" name="Chart 1"/>
        <xdr:cNvGraphicFramePr/>
      </xdr:nvGraphicFramePr>
      <xdr:xfrm>
        <a:off x="9525" y="4543425"/>
        <a:ext cx="57912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542925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0" y="3895725"/>
        <a:ext cx="45053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19</xdr:row>
      <xdr:rowOff>19050</xdr:rowOff>
    </xdr:from>
    <xdr:to>
      <xdr:col>7</xdr:col>
      <xdr:colOff>657225</xdr:colOff>
      <xdr:row>42</xdr:row>
      <xdr:rowOff>19050</xdr:rowOff>
    </xdr:to>
    <xdr:graphicFrame>
      <xdr:nvGraphicFramePr>
        <xdr:cNvPr id="1" name="Chart 1"/>
        <xdr:cNvGraphicFramePr/>
      </xdr:nvGraphicFramePr>
      <xdr:xfrm>
        <a:off x="9525" y="4105275"/>
        <a:ext cx="61722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19050</xdr:rowOff>
    </xdr:from>
    <xdr:to>
      <xdr:col>7</xdr:col>
      <xdr:colOff>571500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0" y="4505325"/>
        <a:ext cx="60293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114300</xdr:rowOff>
    </xdr:from>
    <xdr:to>
      <xdr:col>8</xdr:col>
      <xdr:colOff>47625</xdr:colOff>
      <xdr:row>39</xdr:row>
      <xdr:rowOff>133350</xdr:rowOff>
    </xdr:to>
    <xdr:graphicFrame>
      <xdr:nvGraphicFramePr>
        <xdr:cNvPr id="1" name="Chart 1"/>
        <xdr:cNvGraphicFramePr/>
      </xdr:nvGraphicFramePr>
      <xdr:xfrm>
        <a:off x="0" y="3771900"/>
        <a:ext cx="60864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142875</xdr:rowOff>
    </xdr:from>
    <xdr:to>
      <xdr:col>7</xdr:col>
      <xdr:colOff>590550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0" y="3790950"/>
        <a:ext cx="57435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142875</xdr:rowOff>
    </xdr:from>
    <xdr:to>
      <xdr:col>6</xdr:col>
      <xdr:colOff>590550</xdr:colOff>
      <xdr:row>38</xdr:row>
      <xdr:rowOff>190500</xdr:rowOff>
    </xdr:to>
    <xdr:graphicFrame>
      <xdr:nvGraphicFramePr>
        <xdr:cNvPr id="1" name="Chart 1"/>
        <xdr:cNvGraphicFramePr/>
      </xdr:nvGraphicFramePr>
      <xdr:xfrm>
        <a:off x="19050" y="3762375"/>
        <a:ext cx="506730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19050</xdr:rowOff>
    </xdr:from>
    <xdr:to>
      <xdr:col>6</xdr:col>
      <xdr:colOff>581025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0" y="3781425"/>
        <a:ext cx="50387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0</xdr:rowOff>
    </xdr:from>
    <xdr:to>
      <xdr:col>6</xdr:col>
      <xdr:colOff>552450</xdr:colOff>
      <xdr:row>39</xdr:row>
      <xdr:rowOff>19050</xdr:rowOff>
    </xdr:to>
    <xdr:graphicFrame>
      <xdr:nvGraphicFramePr>
        <xdr:cNvPr id="1" name="Chart 1"/>
        <xdr:cNvGraphicFramePr/>
      </xdr:nvGraphicFramePr>
      <xdr:xfrm>
        <a:off x="19050" y="4143375"/>
        <a:ext cx="49911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0</xdr:rowOff>
    </xdr:from>
    <xdr:to>
      <xdr:col>6</xdr:col>
      <xdr:colOff>638175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38100" y="3819525"/>
        <a:ext cx="436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8"/>
  <sheetViews>
    <sheetView tabSelected="1" zoomScale="75" zoomScaleNormal="75" workbookViewId="0" topLeftCell="A1">
      <selection activeCell="A1" sqref="A1:B158"/>
    </sheetView>
  </sheetViews>
  <sheetFormatPr defaultColWidth="9.140625" defaultRowHeight="12.75"/>
  <cols>
    <col min="1" max="1" width="14.421875" style="10" customWidth="1"/>
    <col min="2" max="2" width="54.57421875" style="10" customWidth="1"/>
    <col min="3" max="16384" width="8.8515625" style="10" customWidth="1"/>
  </cols>
  <sheetData>
    <row r="1" spans="1:2" s="269" customFormat="1" ht="30.75" customHeight="1">
      <c r="A1" s="290" t="s">
        <v>111</v>
      </c>
      <c r="B1" s="290"/>
    </row>
    <row r="2" spans="1:2" s="269" customFormat="1" ht="57" customHeight="1">
      <c r="A2" s="291" t="s">
        <v>74</v>
      </c>
      <c r="B2" s="291"/>
    </row>
    <row r="3" spans="1:2" s="270" customFormat="1" ht="24.75" customHeight="1">
      <c r="A3" s="292" t="s">
        <v>75</v>
      </c>
      <c r="B3" s="293"/>
    </row>
    <row r="4" spans="1:2" s="66" customFormat="1" ht="62.25" customHeight="1">
      <c r="A4" s="237" t="s">
        <v>113</v>
      </c>
      <c r="B4" s="122" t="s">
        <v>76</v>
      </c>
    </row>
    <row r="5" spans="1:2" s="16" customFormat="1" ht="37.5" customHeight="1">
      <c r="A5" s="16" t="s">
        <v>77</v>
      </c>
      <c r="B5" s="128" t="s">
        <v>134</v>
      </c>
    </row>
    <row r="6" spans="1:2" s="16" customFormat="1" ht="37.5" customHeight="1">
      <c r="A6" s="16" t="s">
        <v>437</v>
      </c>
      <c r="B6" s="128" t="s">
        <v>438</v>
      </c>
    </row>
    <row r="7" spans="1:2" s="16" customFormat="1" ht="37.5" customHeight="1">
      <c r="A7" s="16" t="s">
        <v>439</v>
      </c>
      <c r="B7" s="128" t="s">
        <v>440</v>
      </c>
    </row>
    <row r="8" spans="1:2" s="16" customFormat="1" ht="37.5" customHeight="1">
      <c r="A8" s="16" t="s">
        <v>441</v>
      </c>
      <c r="B8" s="128" t="s">
        <v>442</v>
      </c>
    </row>
    <row r="9" spans="1:2" s="16" customFormat="1" ht="37.5" customHeight="1">
      <c r="A9" s="16" t="s">
        <v>443</v>
      </c>
      <c r="B9" s="128" t="s">
        <v>444</v>
      </c>
    </row>
    <row r="10" spans="1:2" s="16" customFormat="1" ht="37.5" customHeight="1">
      <c r="A10" s="16" t="s">
        <v>445</v>
      </c>
      <c r="B10" s="128" t="s">
        <v>446</v>
      </c>
    </row>
    <row r="11" spans="1:2" s="16" customFormat="1" ht="37.5" customHeight="1">
      <c r="A11" s="16" t="s">
        <v>447</v>
      </c>
      <c r="B11" s="128" t="s">
        <v>448</v>
      </c>
    </row>
    <row r="12" spans="1:2" s="16" customFormat="1" ht="37.5" customHeight="1">
      <c r="A12" s="16" t="s">
        <v>449</v>
      </c>
      <c r="B12" s="128" t="s">
        <v>450</v>
      </c>
    </row>
    <row r="13" spans="1:2" s="16" customFormat="1" ht="37.5" customHeight="1">
      <c r="A13" s="16" t="s">
        <v>451</v>
      </c>
      <c r="B13" s="128" t="s">
        <v>452</v>
      </c>
    </row>
    <row r="15" spans="1:2" s="66" customFormat="1" ht="55.5" customHeight="1">
      <c r="A15" s="237" t="s">
        <v>144</v>
      </c>
      <c r="B15" s="122" t="s">
        <v>146</v>
      </c>
    </row>
    <row r="16" spans="1:2" s="16" customFormat="1" ht="37.5" customHeight="1">
      <c r="A16" s="16" t="s">
        <v>453</v>
      </c>
      <c r="B16" s="128" t="s">
        <v>78</v>
      </c>
    </row>
    <row r="17" spans="1:2" s="16" customFormat="1" ht="37.5" customHeight="1">
      <c r="A17" s="16" t="s">
        <v>454</v>
      </c>
      <c r="B17" s="128" t="s">
        <v>79</v>
      </c>
    </row>
    <row r="18" spans="1:2" s="16" customFormat="1" ht="37.5" customHeight="1">
      <c r="A18" s="16" t="s">
        <v>455</v>
      </c>
      <c r="B18" s="128" t="s">
        <v>392</v>
      </c>
    </row>
    <row r="19" spans="1:2" s="16" customFormat="1" ht="37.5" customHeight="1">
      <c r="A19" s="16" t="s">
        <v>456</v>
      </c>
      <c r="B19" s="128" t="s">
        <v>395</v>
      </c>
    </row>
    <row r="20" spans="1:2" s="16" customFormat="1" ht="37.5" customHeight="1">
      <c r="A20" s="16" t="s">
        <v>457</v>
      </c>
      <c r="B20" s="128" t="s">
        <v>406</v>
      </c>
    </row>
    <row r="21" spans="1:2" s="16" customFormat="1" ht="37.5" customHeight="1">
      <c r="A21" s="16" t="s">
        <v>458</v>
      </c>
      <c r="B21" s="128" t="s">
        <v>397</v>
      </c>
    </row>
    <row r="22" spans="1:2" s="16" customFormat="1" ht="37.5" customHeight="1">
      <c r="A22" s="16" t="s">
        <v>459</v>
      </c>
      <c r="B22" s="128" t="s">
        <v>400</v>
      </c>
    </row>
    <row r="23" spans="1:2" s="16" customFormat="1" ht="37.5" customHeight="1">
      <c r="A23" s="16" t="s">
        <v>460</v>
      </c>
      <c r="B23" s="128" t="s">
        <v>407</v>
      </c>
    </row>
    <row r="24" spans="1:2" s="16" customFormat="1" ht="37.5" customHeight="1">
      <c r="A24" s="16" t="s">
        <v>461</v>
      </c>
      <c r="B24" s="128" t="s">
        <v>403</v>
      </c>
    </row>
    <row r="27" spans="1:2" s="66" customFormat="1" ht="55.5" customHeight="1">
      <c r="A27" s="237" t="s">
        <v>147</v>
      </c>
      <c r="B27" s="122" t="s">
        <v>425</v>
      </c>
    </row>
    <row r="28" spans="1:2" s="16" customFormat="1" ht="37.5" customHeight="1">
      <c r="A28" s="16" t="s">
        <v>462</v>
      </c>
      <c r="B28" s="128" t="s">
        <v>424</v>
      </c>
    </row>
    <row r="29" spans="1:2" s="16" customFormat="1" ht="37.5" customHeight="1">
      <c r="A29" s="16" t="s">
        <v>463</v>
      </c>
      <c r="B29" s="128" t="s">
        <v>423</v>
      </c>
    </row>
    <row r="30" spans="1:2" s="16" customFormat="1" ht="37.5" customHeight="1">
      <c r="A30" s="16" t="s">
        <v>464</v>
      </c>
      <c r="B30" s="128" t="s">
        <v>421</v>
      </c>
    </row>
    <row r="31" spans="1:2" s="16" customFormat="1" ht="37.5" customHeight="1">
      <c r="A31" s="16" t="s">
        <v>465</v>
      </c>
      <c r="B31" s="128" t="s">
        <v>80</v>
      </c>
    </row>
    <row r="32" spans="1:2" s="16" customFormat="1" ht="37.5" customHeight="1">
      <c r="A32" s="16" t="s">
        <v>466</v>
      </c>
      <c r="B32" s="128" t="s">
        <v>81</v>
      </c>
    </row>
    <row r="33" spans="1:2" s="16" customFormat="1" ht="37.5" customHeight="1">
      <c r="A33" s="16" t="s">
        <v>467</v>
      </c>
      <c r="B33" s="128" t="s">
        <v>416</v>
      </c>
    </row>
    <row r="34" spans="1:2" s="16" customFormat="1" ht="37.5" customHeight="1">
      <c r="A34" s="16" t="s">
        <v>468</v>
      </c>
      <c r="B34" s="128" t="s">
        <v>82</v>
      </c>
    </row>
    <row r="35" spans="1:2" s="16" customFormat="1" ht="37.5" customHeight="1">
      <c r="A35" s="16" t="s">
        <v>469</v>
      </c>
      <c r="B35" s="128" t="s">
        <v>413</v>
      </c>
    </row>
    <row r="36" spans="1:2" s="16" customFormat="1" ht="37.5" customHeight="1">
      <c r="A36" s="16" t="s">
        <v>470</v>
      </c>
      <c r="B36" s="128" t="s">
        <v>412</v>
      </c>
    </row>
    <row r="39" spans="1:2" s="66" customFormat="1" ht="55.5" customHeight="1">
      <c r="A39" s="237" t="s">
        <v>148</v>
      </c>
      <c r="B39" s="122" t="s">
        <v>149</v>
      </c>
    </row>
    <row r="40" spans="1:2" s="16" customFormat="1" ht="37.5" customHeight="1">
      <c r="A40" s="16" t="s">
        <v>471</v>
      </c>
      <c r="B40" s="128" t="s">
        <v>436</v>
      </c>
    </row>
    <row r="41" spans="1:2" s="16" customFormat="1" ht="37.5" customHeight="1">
      <c r="A41" s="16" t="s">
        <v>472</v>
      </c>
      <c r="B41" s="128" t="s">
        <v>435</v>
      </c>
    </row>
    <row r="42" spans="1:2" s="16" customFormat="1" ht="37.5" customHeight="1">
      <c r="A42" s="16" t="s">
        <v>473</v>
      </c>
      <c r="B42" s="128" t="s">
        <v>434</v>
      </c>
    </row>
    <row r="43" spans="1:2" s="16" customFormat="1" ht="37.5" customHeight="1">
      <c r="A43" s="16" t="s">
        <v>474</v>
      </c>
      <c r="B43" s="128" t="s">
        <v>433</v>
      </c>
    </row>
    <row r="44" spans="1:2" s="16" customFormat="1" ht="37.5" customHeight="1">
      <c r="A44" s="16" t="s">
        <v>475</v>
      </c>
      <c r="B44" s="128" t="s">
        <v>432</v>
      </c>
    </row>
    <row r="45" spans="1:2" s="16" customFormat="1" ht="37.5" customHeight="1">
      <c r="A45" s="16" t="s">
        <v>476</v>
      </c>
      <c r="B45" s="128" t="s">
        <v>430</v>
      </c>
    </row>
    <row r="46" spans="1:2" s="16" customFormat="1" ht="37.5" customHeight="1">
      <c r="A46" s="16" t="s">
        <v>477</v>
      </c>
      <c r="B46" s="128" t="s">
        <v>429</v>
      </c>
    </row>
    <row r="47" spans="1:2" s="16" customFormat="1" ht="37.5" customHeight="1">
      <c r="A47" s="16" t="s">
        <v>478</v>
      </c>
      <c r="B47" s="128" t="s">
        <v>428</v>
      </c>
    </row>
    <row r="48" spans="1:2" s="16" customFormat="1" ht="37.5" customHeight="1">
      <c r="A48" s="16" t="s">
        <v>479</v>
      </c>
      <c r="B48" s="128" t="s">
        <v>427</v>
      </c>
    </row>
    <row r="50" spans="1:2" s="66" customFormat="1" ht="55.5" customHeight="1">
      <c r="A50" s="237" t="s">
        <v>150</v>
      </c>
      <c r="B50" s="122" t="s">
        <v>151</v>
      </c>
    </row>
    <row r="51" spans="1:2" s="16" customFormat="1" ht="37.5" customHeight="1">
      <c r="A51" s="16" t="s">
        <v>480</v>
      </c>
      <c r="B51" s="128" t="s">
        <v>489</v>
      </c>
    </row>
    <row r="52" spans="1:2" s="16" customFormat="1" ht="37.5" customHeight="1">
      <c r="A52" s="16" t="s">
        <v>481</v>
      </c>
      <c r="B52" s="128" t="s">
        <v>490</v>
      </c>
    </row>
    <row r="53" spans="1:2" s="16" customFormat="1" ht="37.5" customHeight="1">
      <c r="A53" s="16" t="s">
        <v>482</v>
      </c>
      <c r="B53" s="128" t="s">
        <v>491</v>
      </c>
    </row>
    <row r="54" spans="1:2" s="16" customFormat="1" ht="37.5" customHeight="1">
      <c r="A54" s="16" t="s">
        <v>483</v>
      </c>
      <c r="B54" s="128" t="s">
        <v>492</v>
      </c>
    </row>
    <row r="55" spans="1:2" s="16" customFormat="1" ht="37.5" customHeight="1">
      <c r="A55" s="16" t="s">
        <v>484</v>
      </c>
      <c r="B55" s="128" t="s">
        <v>493</v>
      </c>
    </row>
    <row r="56" spans="1:2" s="16" customFormat="1" ht="37.5" customHeight="1">
      <c r="A56" s="16" t="s">
        <v>485</v>
      </c>
      <c r="B56" s="128" t="s">
        <v>494</v>
      </c>
    </row>
    <row r="57" spans="1:2" s="16" customFormat="1" ht="37.5" customHeight="1">
      <c r="A57" s="16" t="s">
        <v>486</v>
      </c>
      <c r="B57" s="128" t="s">
        <v>495</v>
      </c>
    </row>
    <row r="58" spans="1:2" s="16" customFormat="1" ht="37.5" customHeight="1">
      <c r="A58" s="16" t="s">
        <v>487</v>
      </c>
      <c r="B58" s="128" t="s">
        <v>496</v>
      </c>
    </row>
    <row r="59" spans="1:2" s="16" customFormat="1" ht="37.5" customHeight="1">
      <c r="A59" s="16" t="s">
        <v>488</v>
      </c>
      <c r="B59" s="128" t="s">
        <v>497</v>
      </c>
    </row>
    <row r="61" spans="1:2" s="66" customFormat="1" ht="55.5" customHeight="1">
      <c r="A61" s="237" t="s">
        <v>498</v>
      </c>
      <c r="B61" s="122" t="s">
        <v>499</v>
      </c>
    </row>
    <row r="62" spans="1:2" s="16" customFormat="1" ht="37.5" customHeight="1">
      <c r="A62" s="16" t="s">
        <v>83</v>
      </c>
      <c r="B62" s="128" t="s">
        <v>84</v>
      </c>
    </row>
    <row r="63" spans="1:2" s="16" customFormat="1" ht="37.5" customHeight="1">
      <c r="A63" s="16" t="s">
        <v>507</v>
      </c>
      <c r="B63" s="128" t="s">
        <v>508</v>
      </c>
    </row>
    <row r="64" spans="1:2" s="16" customFormat="1" ht="37.5" customHeight="1">
      <c r="A64" s="16" t="s">
        <v>509</v>
      </c>
      <c r="B64" s="128" t="s">
        <v>510</v>
      </c>
    </row>
    <row r="65" spans="1:2" s="16" customFormat="1" ht="37.5" customHeight="1">
      <c r="A65" s="16" t="s">
        <v>511</v>
      </c>
      <c r="B65" s="128" t="s">
        <v>512</v>
      </c>
    </row>
    <row r="66" spans="1:2" s="16" customFormat="1" ht="37.5" customHeight="1">
      <c r="A66" s="16" t="s">
        <v>513</v>
      </c>
      <c r="B66" s="128" t="s">
        <v>514</v>
      </c>
    </row>
    <row r="67" spans="1:2" s="16" customFormat="1" ht="37.5" customHeight="1">
      <c r="A67" s="16" t="s">
        <v>515</v>
      </c>
      <c r="B67" s="128" t="s">
        <v>516</v>
      </c>
    </row>
    <row r="68" spans="1:2" s="16" customFormat="1" ht="37.5" customHeight="1">
      <c r="A68" s="16" t="s">
        <v>517</v>
      </c>
      <c r="B68" s="128" t="s">
        <v>518</v>
      </c>
    </row>
    <row r="69" spans="1:2" s="16" customFormat="1" ht="37.5" customHeight="1">
      <c r="A69" s="16" t="s">
        <v>519</v>
      </c>
      <c r="B69" s="128" t="s">
        <v>520</v>
      </c>
    </row>
    <row r="70" spans="1:2" s="16" customFormat="1" ht="37.5" customHeight="1">
      <c r="A70" s="16" t="s">
        <v>521</v>
      </c>
      <c r="B70" s="128" t="s">
        <v>522</v>
      </c>
    </row>
    <row r="72" spans="1:2" s="66" customFormat="1" ht="55.5" customHeight="1">
      <c r="A72" s="237" t="s">
        <v>523</v>
      </c>
      <c r="B72" s="122" t="s">
        <v>85</v>
      </c>
    </row>
    <row r="73" spans="1:2" s="16" customFormat="1" ht="37.5" customHeight="1">
      <c r="A73" s="16" t="s">
        <v>524</v>
      </c>
      <c r="B73" s="128" t="s">
        <v>525</v>
      </c>
    </row>
    <row r="74" spans="1:2" s="16" customFormat="1" ht="37.5" customHeight="1">
      <c r="A74" s="16" t="s">
        <v>526</v>
      </c>
      <c r="B74" s="128" t="s">
        <v>527</v>
      </c>
    </row>
    <row r="75" spans="1:2" s="16" customFormat="1" ht="37.5" customHeight="1">
      <c r="A75" s="16" t="s">
        <v>528</v>
      </c>
      <c r="B75" s="128" t="s">
        <v>529</v>
      </c>
    </row>
    <row r="76" spans="1:2" s="16" customFormat="1" ht="37.5" customHeight="1">
      <c r="A76" s="16" t="s">
        <v>530</v>
      </c>
      <c r="B76" s="128" t="s">
        <v>531</v>
      </c>
    </row>
    <row r="77" spans="1:2" s="16" customFormat="1" ht="37.5" customHeight="1">
      <c r="A77" s="16" t="s">
        <v>532</v>
      </c>
      <c r="B77" s="128" t="s">
        <v>533</v>
      </c>
    </row>
    <row r="78" spans="1:2" s="16" customFormat="1" ht="37.5" customHeight="1">
      <c r="A78" s="16" t="s">
        <v>534</v>
      </c>
      <c r="B78" s="128" t="s">
        <v>535</v>
      </c>
    </row>
    <row r="79" spans="1:2" s="16" customFormat="1" ht="37.5" customHeight="1">
      <c r="A79" s="16" t="s">
        <v>536</v>
      </c>
      <c r="B79" s="128" t="s">
        <v>537</v>
      </c>
    </row>
    <row r="80" spans="1:2" s="16" customFormat="1" ht="37.5" customHeight="1">
      <c r="A80" s="16" t="s">
        <v>538</v>
      </c>
      <c r="B80" s="128" t="s">
        <v>539</v>
      </c>
    </row>
    <row r="81" spans="1:2" s="16" customFormat="1" ht="37.5" customHeight="1">
      <c r="A81" s="16" t="s">
        <v>540</v>
      </c>
      <c r="B81" s="128" t="s">
        <v>541</v>
      </c>
    </row>
    <row r="83" spans="1:2" s="66" customFormat="1" ht="55.5" customHeight="1">
      <c r="A83" s="237" t="s">
        <v>542</v>
      </c>
      <c r="B83" s="122" t="s">
        <v>86</v>
      </c>
    </row>
    <row r="84" spans="1:2" s="16" customFormat="1" ht="37.5" customHeight="1">
      <c r="A84" s="16" t="s">
        <v>543</v>
      </c>
      <c r="B84" s="128" t="s">
        <v>544</v>
      </c>
    </row>
    <row r="85" spans="1:2" s="16" customFormat="1" ht="37.5" customHeight="1">
      <c r="A85" s="16" t="s">
        <v>545</v>
      </c>
      <c r="B85" s="128" t="s">
        <v>546</v>
      </c>
    </row>
    <row r="86" spans="1:2" s="16" customFormat="1" ht="37.5" customHeight="1">
      <c r="A86" s="16" t="s">
        <v>547</v>
      </c>
      <c r="B86" s="128" t="s">
        <v>548</v>
      </c>
    </row>
    <row r="87" spans="1:2" s="16" customFormat="1" ht="37.5" customHeight="1">
      <c r="A87" s="16" t="s">
        <v>549</v>
      </c>
      <c r="B87" s="128" t="s">
        <v>550</v>
      </c>
    </row>
    <row r="88" spans="1:2" s="16" customFormat="1" ht="37.5" customHeight="1">
      <c r="A88" s="16" t="s">
        <v>551</v>
      </c>
      <c r="B88" s="128" t="s">
        <v>552</v>
      </c>
    </row>
    <row r="89" spans="1:2" s="16" customFormat="1" ht="37.5" customHeight="1">
      <c r="A89" s="16" t="s">
        <v>553</v>
      </c>
      <c r="B89" s="128" t="s">
        <v>554</v>
      </c>
    </row>
    <row r="90" spans="1:2" s="16" customFormat="1" ht="37.5" customHeight="1">
      <c r="A90" s="16" t="s">
        <v>555</v>
      </c>
      <c r="B90" s="128" t="s">
        <v>556</v>
      </c>
    </row>
    <row r="91" spans="1:2" s="16" customFormat="1" ht="37.5" customHeight="1">
      <c r="A91" s="16" t="s">
        <v>557</v>
      </c>
      <c r="B91" s="128" t="s">
        <v>558</v>
      </c>
    </row>
    <row r="92" spans="1:2" s="16" customFormat="1" ht="37.5" customHeight="1">
      <c r="A92" s="16" t="s">
        <v>559</v>
      </c>
      <c r="B92" s="128" t="s">
        <v>579</v>
      </c>
    </row>
    <row r="94" spans="1:2" s="66" customFormat="1" ht="55.5" customHeight="1">
      <c r="A94" s="237" t="s">
        <v>582</v>
      </c>
      <c r="B94" s="122" t="s">
        <v>87</v>
      </c>
    </row>
    <row r="95" spans="1:2" s="16" customFormat="1" ht="49.5" customHeight="1">
      <c r="A95" s="16" t="s">
        <v>585</v>
      </c>
      <c r="B95" s="128" t="s">
        <v>584</v>
      </c>
    </row>
    <row r="96" spans="1:2" s="16" customFormat="1" ht="49.5" customHeight="1">
      <c r="A96" s="16" t="s">
        <v>587</v>
      </c>
      <c r="B96" s="128" t="s">
        <v>586</v>
      </c>
    </row>
    <row r="97" spans="1:2" s="16" customFormat="1" ht="49.5" customHeight="1">
      <c r="A97" s="16" t="s">
        <v>589</v>
      </c>
      <c r="B97" s="128" t="s">
        <v>588</v>
      </c>
    </row>
    <row r="98" spans="1:2" s="16" customFormat="1" ht="49.5" customHeight="1">
      <c r="A98" s="16" t="s">
        <v>591</v>
      </c>
      <c r="B98" s="128" t="s">
        <v>590</v>
      </c>
    </row>
    <row r="99" spans="1:2" s="16" customFormat="1" ht="49.5" customHeight="1">
      <c r="A99" s="16" t="s">
        <v>593</v>
      </c>
      <c r="B99" s="128" t="s">
        <v>592</v>
      </c>
    </row>
    <row r="100" spans="1:2" s="16" customFormat="1" ht="49.5" customHeight="1">
      <c r="A100" s="16" t="s">
        <v>595</v>
      </c>
      <c r="B100" s="128" t="s">
        <v>594</v>
      </c>
    </row>
    <row r="101" spans="1:2" s="16" customFormat="1" ht="49.5" customHeight="1">
      <c r="A101" s="16" t="s">
        <v>597</v>
      </c>
      <c r="B101" s="128" t="s">
        <v>596</v>
      </c>
    </row>
    <row r="102" spans="1:2" s="16" customFormat="1" ht="49.5" customHeight="1">
      <c r="A102" s="16" t="s">
        <v>599</v>
      </c>
      <c r="B102" s="128" t="s">
        <v>598</v>
      </c>
    </row>
    <row r="103" spans="1:2" s="16" customFormat="1" ht="49.5" customHeight="1">
      <c r="A103" s="16" t="s">
        <v>601</v>
      </c>
      <c r="B103" s="128" t="s">
        <v>600</v>
      </c>
    </row>
    <row r="105" spans="1:2" s="66" customFormat="1" ht="55.5" customHeight="1">
      <c r="A105" s="237" t="s">
        <v>603</v>
      </c>
      <c r="B105" s="122" t="s">
        <v>602</v>
      </c>
    </row>
    <row r="106" spans="1:2" s="16" customFormat="1" ht="49.5" customHeight="1">
      <c r="A106" s="16" t="s">
        <v>605</v>
      </c>
      <c r="B106" s="128" t="s">
        <v>604</v>
      </c>
    </row>
    <row r="107" spans="1:2" s="16" customFormat="1" ht="49.5" customHeight="1">
      <c r="A107" s="16" t="s">
        <v>607</v>
      </c>
      <c r="B107" s="128" t="s">
        <v>606</v>
      </c>
    </row>
    <row r="108" spans="1:2" s="16" customFormat="1" ht="49.5" customHeight="1">
      <c r="A108" s="16" t="s">
        <v>609</v>
      </c>
      <c r="B108" s="128" t="s">
        <v>608</v>
      </c>
    </row>
    <row r="109" spans="1:2" s="16" customFormat="1" ht="49.5" customHeight="1">
      <c r="A109" s="16" t="s">
        <v>611</v>
      </c>
      <c r="B109" s="128" t="s">
        <v>610</v>
      </c>
    </row>
    <row r="110" spans="1:2" s="16" customFormat="1" ht="49.5" customHeight="1">
      <c r="A110" s="16" t="s">
        <v>1</v>
      </c>
      <c r="B110" s="128" t="s">
        <v>0</v>
      </c>
    </row>
    <row r="111" spans="1:2" s="16" customFormat="1" ht="49.5" customHeight="1">
      <c r="A111" s="16" t="s">
        <v>3</v>
      </c>
      <c r="B111" s="128" t="s">
        <v>2</v>
      </c>
    </row>
    <row r="112" spans="1:2" s="16" customFormat="1" ht="49.5" customHeight="1">
      <c r="A112" s="16" t="s">
        <v>5</v>
      </c>
      <c r="B112" s="128" t="s">
        <v>4</v>
      </c>
    </row>
    <row r="113" spans="1:2" s="16" customFormat="1" ht="49.5" customHeight="1">
      <c r="A113" s="16" t="s">
        <v>7</v>
      </c>
      <c r="B113" s="128" t="s">
        <v>6</v>
      </c>
    </row>
    <row r="114" spans="1:2" s="16" customFormat="1" ht="49.5" customHeight="1">
      <c r="A114" s="16" t="s">
        <v>9</v>
      </c>
      <c r="B114" s="128" t="s">
        <v>8</v>
      </c>
    </row>
    <row r="116" spans="1:2" s="66" customFormat="1" ht="55.5" customHeight="1">
      <c r="A116" s="237" t="s">
        <v>10</v>
      </c>
      <c r="B116" s="122" t="s">
        <v>88</v>
      </c>
    </row>
    <row r="117" spans="1:2" s="16" customFormat="1" ht="49.5" customHeight="1">
      <c r="A117" s="16" t="s">
        <v>32</v>
      </c>
      <c r="B117" s="128" t="s">
        <v>33</v>
      </c>
    </row>
    <row r="118" spans="1:2" s="16" customFormat="1" ht="49.5" customHeight="1">
      <c r="A118" s="16" t="s">
        <v>34</v>
      </c>
      <c r="B118" s="128" t="s">
        <v>35</v>
      </c>
    </row>
    <row r="119" spans="1:2" s="16" customFormat="1" ht="49.5" customHeight="1">
      <c r="A119" s="16" t="s">
        <v>36</v>
      </c>
      <c r="B119" s="128" t="s">
        <v>37</v>
      </c>
    </row>
    <row r="120" spans="1:2" s="16" customFormat="1" ht="49.5" customHeight="1">
      <c r="A120" s="16" t="s">
        <v>38</v>
      </c>
      <c r="B120" s="128" t="s">
        <v>39</v>
      </c>
    </row>
    <row r="121" spans="1:2" s="16" customFormat="1" ht="49.5" customHeight="1">
      <c r="A121" s="16" t="s">
        <v>40</v>
      </c>
      <c r="B121" s="128" t="s">
        <v>41</v>
      </c>
    </row>
    <row r="122" spans="1:2" s="16" customFormat="1" ht="49.5" customHeight="1">
      <c r="A122" s="16" t="s">
        <v>42</v>
      </c>
      <c r="B122" s="128" t="s">
        <v>43</v>
      </c>
    </row>
    <row r="123" spans="1:2" s="16" customFormat="1" ht="49.5" customHeight="1">
      <c r="A123" s="16" t="s">
        <v>44</v>
      </c>
      <c r="B123" s="128" t="s">
        <v>45</v>
      </c>
    </row>
    <row r="124" spans="1:2" s="16" customFormat="1" ht="49.5" customHeight="1">
      <c r="A124" s="16" t="s">
        <v>46</v>
      </c>
      <c r="B124" s="128" t="s">
        <v>47</v>
      </c>
    </row>
    <row r="125" spans="1:2" s="16" customFormat="1" ht="49.5" customHeight="1">
      <c r="A125" s="16" t="s">
        <v>48</v>
      </c>
      <c r="B125" s="128" t="s">
        <v>49</v>
      </c>
    </row>
    <row r="127" spans="1:2" s="66" customFormat="1" ht="60.75" customHeight="1">
      <c r="A127" s="237" t="s">
        <v>54</v>
      </c>
      <c r="B127" s="122" t="s">
        <v>89</v>
      </c>
    </row>
    <row r="128" spans="1:2" s="16" customFormat="1" ht="49.5" customHeight="1">
      <c r="A128" s="16" t="s">
        <v>56</v>
      </c>
      <c r="B128" s="128" t="s">
        <v>55</v>
      </c>
    </row>
    <row r="129" spans="1:2" s="16" customFormat="1" ht="49.5" customHeight="1">
      <c r="A129" s="16" t="s">
        <v>58</v>
      </c>
      <c r="B129" s="128" t="s">
        <v>57</v>
      </c>
    </row>
    <row r="130" spans="1:2" s="16" customFormat="1" ht="49.5" customHeight="1">
      <c r="A130" s="16" t="s">
        <v>59</v>
      </c>
      <c r="B130" s="128" t="s">
        <v>60</v>
      </c>
    </row>
    <row r="131" spans="1:2" s="16" customFormat="1" ht="49.5" customHeight="1">
      <c r="A131" s="16" t="s">
        <v>72</v>
      </c>
      <c r="B131" s="128" t="s">
        <v>61</v>
      </c>
    </row>
    <row r="132" spans="1:2" s="16" customFormat="1" ht="49.5" customHeight="1">
      <c r="A132" s="16" t="s">
        <v>71</v>
      </c>
      <c r="B132" s="128" t="s">
        <v>62</v>
      </c>
    </row>
    <row r="133" spans="1:2" s="16" customFormat="1" ht="49.5" customHeight="1">
      <c r="A133" s="16" t="s">
        <v>70</v>
      </c>
      <c r="B133" s="128" t="s">
        <v>63</v>
      </c>
    </row>
    <row r="134" spans="1:2" s="16" customFormat="1" ht="49.5" customHeight="1">
      <c r="A134" s="16" t="s">
        <v>69</v>
      </c>
      <c r="B134" s="128" t="s">
        <v>64</v>
      </c>
    </row>
    <row r="135" spans="1:2" s="16" customFormat="1" ht="49.5" customHeight="1">
      <c r="A135" s="16" t="s">
        <v>68</v>
      </c>
      <c r="B135" s="128" t="s">
        <v>65</v>
      </c>
    </row>
    <row r="136" spans="1:2" s="16" customFormat="1" ht="49.5" customHeight="1">
      <c r="A136" s="16" t="s">
        <v>67</v>
      </c>
      <c r="B136" s="128" t="s">
        <v>66</v>
      </c>
    </row>
    <row r="138" spans="1:2" s="66" customFormat="1" ht="63" customHeight="1">
      <c r="A138" s="237" t="s">
        <v>90</v>
      </c>
      <c r="B138" s="122" t="s">
        <v>91</v>
      </c>
    </row>
    <row r="139" spans="1:2" s="16" customFormat="1" ht="49.5" customHeight="1">
      <c r="A139" s="16" t="s">
        <v>92</v>
      </c>
      <c r="B139" s="128" t="s">
        <v>560</v>
      </c>
    </row>
    <row r="140" spans="1:2" s="16" customFormat="1" ht="49.5" customHeight="1">
      <c r="A140" s="16" t="s">
        <v>93</v>
      </c>
      <c r="B140" s="128" t="s">
        <v>561</v>
      </c>
    </row>
    <row r="141" spans="1:2" s="16" customFormat="1" ht="49.5" customHeight="1">
      <c r="A141" s="16" t="s">
        <v>94</v>
      </c>
      <c r="B141" s="128" t="s">
        <v>562</v>
      </c>
    </row>
    <row r="142" spans="1:2" s="16" customFormat="1" ht="49.5" customHeight="1">
      <c r="A142" s="16" t="s">
        <v>95</v>
      </c>
      <c r="B142" s="128" t="s">
        <v>563</v>
      </c>
    </row>
    <row r="143" spans="1:2" s="16" customFormat="1" ht="49.5" customHeight="1">
      <c r="A143" s="16" t="s">
        <v>96</v>
      </c>
      <c r="B143" s="128" t="s">
        <v>564</v>
      </c>
    </row>
    <row r="144" spans="1:2" s="16" customFormat="1" ht="49.5" customHeight="1">
      <c r="A144" s="16" t="s">
        <v>97</v>
      </c>
      <c r="B144" s="128" t="s">
        <v>565</v>
      </c>
    </row>
    <row r="145" spans="1:2" s="16" customFormat="1" ht="49.5" customHeight="1">
      <c r="A145" s="16" t="s">
        <v>98</v>
      </c>
      <c r="B145" s="128" t="s">
        <v>566</v>
      </c>
    </row>
    <row r="146" spans="1:2" s="16" customFormat="1" ht="49.5" customHeight="1">
      <c r="A146" s="16" t="s">
        <v>99</v>
      </c>
      <c r="B146" s="128" t="s">
        <v>567</v>
      </c>
    </row>
    <row r="147" spans="1:2" s="16" customFormat="1" ht="49.5" customHeight="1">
      <c r="A147" s="16" t="s">
        <v>100</v>
      </c>
      <c r="B147" s="128" t="s">
        <v>577</v>
      </c>
    </row>
    <row r="149" spans="1:2" s="66" customFormat="1" ht="55.5" customHeight="1">
      <c r="A149" s="237" t="s">
        <v>101</v>
      </c>
      <c r="B149" s="122" t="s">
        <v>112</v>
      </c>
    </row>
    <row r="150" spans="1:2" s="16" customFormat="1" ht="49.5" customHeight="1">
      <c r="A150" s="16" t="s">
        <v>102</v>
      </c>
      <c r="B150" s="128" t="s">
        <v>568</v>
      </c>
    </row>
    <row r="151" spans="1:2" s="16" customFormat="1" ht="49.5" customHeight="1">
      <c r="A151" s="16" t="s">
        <v>103</v>
      </c>
      <c r="B151" s="128" t="s">
        <v>569</v>
      </c>
    </row>
    <row r="152" spans="1:2" s="16" customFormat="1" ht="49.5" customHeight="1">
      <c r="A152" s="16" t="s">
        <v>104</v>
      </c>
      <c r="B152" s="128" t="s">
        <v>570</v>
      </c>
    </row>
    <row r="153" spans="1:2" s="16" customFormat="1" ht="49.5" customHeight="1">
      <c r="A153" s="16" t="s">
        <v>105</v>
      </c>
      <c r="B153" s="128" t="s">
        <v>571</v>
      </c>
    </row>
    <row r="154" spans="1:2" s="16" customFormat="1" ht="49.5" customHeight="1">
      <c r="A154" s="16" t="s">
        <v>106</v>
      </c>
      <c r="B154" s="128" t="s">
        <v>572</v>
      </c>
    </row>
    <row r="155" spans="1:2" s="16" customFormat="1" ht="49.5" customHeight="1">
      <c r="A155" s="16" t="s">
        <v>107</v>
      </c>
      <c r="B155" s="128" t="s">
        <v>573</v>
      </c>
    </row>
    <row r="156" spans="1:2" s="16" customFormat="1" ht="49.5" customHeight="1">
      <c r="A156" s="16" t="s">
        <v>108</v>
      </c>
      <c r="B156" s="128" t="s">
        <v>574</v>
      </c>
    </row>
    <row r="157" spans="1:2" s="16" customFormat="1" ht="49.5" customHeight="1">
      <c r="A157" s="16" t="s">
        <v>109</v>
      </c>
      <c r="B157" s="128" t="s">
        <v>575</v>
      </c>
    </row>
    <row r="158" spans="1:2" s="16" customFormat="1" ht="49.5" customHeight="1">
      <c r="A158" s="16" t="s">
        <v>110</v>
      </c>
      <c r="B158" s="128" t="s">
        <v>576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18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9.8515625" style="47" customWidth="1"/>
    <col min="2" max="2" width="6.7109375" style="37" bestFit="1" customWidth="1"/>
    <col min="3" max="3" width="7.28125" style="37" customWidth="1"/>
    <col min="4" max="4" width="6.7109375" style="37" customWidth="1"/>
    <col min="5" max="5" width="9.00390625" style="37" customWidth="1"/>
    <col min="6" max="6" width="6.8515625" style="37" customWidth="1"/>
    <col min="7" max="7" width="9.8515625" style="37" customWidth="1"/>
    <col min="8" max="8" width="5.140625" style="37" customWidth="1"/>
    <col min="9" max="9" width="10.57421875" style="37" customWidth="1"/>
    <col min="10" max="10" width="4.140625" style="37" bestFit="1" customWidth="1"/>
    <col min="11" max="11" width="5.57421875" style="37" customWidth="1"/>
  </cols>
  <sheetData>
    <row r="1" spans="1:11" ht="61.5" customHeight="1">
      <c r="A1" s="86" t="s">
        <v>582</v>
      </c>
      <c r="B1" s="303" t="s">
        <v>583</v>
      </c>
      <c r="C1" s="284"/>
      <c r="D1" s="284"/>
      <c r="E1" s="284"/>
      <c r="F1" s="284"/>
      <c r="G1" s="285"/>
      <c r="H1"/>
      <c r="I1"/>
      <c r="J1"/>
      <c r="K1"/>
    </row>
    <row r="2" spans="1:8" s="123" customFormat="1" ht="30.75" customHeight="1">
      <c r="A2" s="286" t="s">
        <v>145</v>
      </c>
      <c r="B2" s="329" t="s">
        <v>500</v>
      </c>
      <c r="C2" s="330"/>
      <c r="D2" s="329" t="s">
        <v>501</v>
      </c>
      <c r="E2" s="330"/>
      <c r="F2" s="331" t="s">
        <v>502</v>
      </c>
      <c r="G2" s="327" t="s">
        <v>503</v>
      </c>
      <c r="H2" s="122"/>
    </row>
    <row r="3" spans="1:8" s="123" customFormat="1" ht="30.75" customHeight="1">
      <c r="A3" s="287"/>
      <c r="B3" s="127" t="s">
        <v>504</v>
      </c>
      <c r="C3" s="124" t="s">
        <v>505</v>
      </c>
      <c r="D3" s="127" t="s">
        <v>504</v>
      </c>
      <c r="E3" s="124" t="s">
        <v>505</v>
      </c>
      <c r="F3" s="332"/>
      <c r="G3" s="327"/>
      <c r="H3" s="122"/>
    </row>
    <row r="4" spans="1:7" s="140" customFormat="1" ht="13.5" customHeight="1">
      <c r="A4" s="6" t="s">
        <v>121</v>
      </c>
      <c r="B4" s="142">
        <v>29</v>
      </c>
      <c r="C4" s="135">
        <v>0.347608024691358</v>
      </c>
      <c r="D4" s="142">
        <f>D58</f>
        <v>0</v>
      </c>
      <c r="E4" s="139">
        <f>E58</f>
        <v>0</v>
      </c>
      <c r="F4" s="142">
        <v>29</v>
      </c>
      <c r="G4" s="147">
        <f>F4/$F$13*100</f>
        <v>10.45673076923077</v>
      </c>
    </row>
    <row r="5" spans="1:7" s="140" customFormat="1" ht="13.5" customHeight="1">
      <c r="A5" s="6" t="s">
        <v>122</v>
      </c>
      <c r="B5" s="143">
        <v>12</v>
      </c>
      <c r="C5" s="136">
        <v>0.35625</v>
      </c>
      <c r="D5" s="143">
        <v>2</v>
      </c>
      <c r="E5" s="136">
        <v>0.21875</v>
      </c>
      <c r="F5" s="143">
        <v>14</v>
      </c>
      <c r="G5" s="148">
        <f aca="true" t="shared" si="0" ref="G5:G13">F5/$F$13*100</f>
        <v>5.048076923076923</v>
      </c>
    </row>
    <row r="6" spans="1:7" s="140" customFormat="1" ht="13.5" customHeight="1">
      <c r="A6" s="6" t="s">
        <v>123</v>
      </c>
      <c r="B6" s="143">
        <v>38</v>
      </c>
      <c r="C6" s="137">
        <v>0.3423611111111111</v>
      </c>
      <c r="D6" s="143">
        <v>4</v>
      </c>
      <c r="E6" s="137">
        <v>0.19791666666666666</v>
      </c>
      <c r="F6" s="143">
        <v>41.33333333333333</v>
      </c>
      <c r="G6" s="149">
        <f t="shared" si="0"/>
        <v>14.903846153846153</v>
      </c>
    </row>
    <row r="7" spans="1:7" s="140" customFormat="1" ht="13.5" customHeight="1">
      <c r="A7" s="6" t="s">
        <v>124</v>
      </c>
      <c r="B7" s="143">
        <v>35</v>
      </c>
      <c r="C7" s="137">
        <v>0.35381944444444446</v>
      </c>
      <c r="D7" s="143">
        <v>4</v>
      </c>
      <c r="E7" s="137">
        <v>0.25</v>
      </c>
      <c r="F7" s="143">
        <v>39</v>
      </c>
      <c r="G7" s="149">
        <f t="shared" si="0"/>
        <v>14.0625</v>
      </c>
    </row>
    <row r="8" spans="1:7" s="140" customFormat="1" ht="13.5" customHeight="1">
      <c r="A8" s="6" t="s">
        <v>125</v>
      </c>
      <c r="B8" s="143">
        <v>48</v>
      </c>
      <c r="C8" s="137">
        <v>0.3871961805555556</v>
      </c>
      <c r="D8" s="143">
        <v>6</v>
      </c>
      <c r="E8" s="137">
        <v>0.2534722222222222</v>
      </c>
      <c r="F8" s="143">
        <v>54</v>
      </c>
      <c r="G8" s="149">
        <f t="shared" si="0"/>
        <v>19.471153846153847</v>
      </c>
    </row>
    <row r="9" spans="1:7" s="140" customFormat="1" ht="13.5" customHeight="1">
      <c r="A9" s="6" t="s">
        <v>126</v>
      </c>
      <c r="B9" s="143">
        <v>12</v>
      </c>
      <c r="C9" s="137">
        <v>0.3611111111111111</v>
      </c>
      <c r="D9" s="143">
        <v>0</v>
      </c>
      <c r="E9" s="173">
        <v>0</v>
      </c>
      <c r="F9" s="143">
        <v>12</v>
      </c>
      <c r="G9" s="149">
        <f t="shared" si="0"/>
        <v>4.3269230769230775</v>
      </c>
    </row>
    <row r="10" spans="1:7" s="140" customFormat="1" ht="13.5" customHeight="1">
      <c r="A10" s="6" t="s">
        <v>127</v>
      </c>
      <c r="B10" s="143">
        <v>42</v>
      </c>
      <c r="C10" s="137">
        <v>0.34347993827160495</v>
      </c>
      <c r="D10" s="143">
        <v>0</v>
      </c>
      <c r="E10" s="173">
        <v>0</v>
      </c>
      <c r="F10" s="143">
        <v>42</v>
      </c>
      <c r="G10" s="149">
        <f t="shared" si="0"/>
        <v>15.14423076923077</v>
      </c>
    </row>
    <row r="11" spans="1:7" s="140" customFormat="1" ht="13.5" customHeight="1">
      <c r="A11" s="6" t="s">
        <v>128</v>
      </c>
      <c r="B11" s="143">
        <v>25</v>
      </c>
      <c r="C11" s="137">
        <v>0.36041666666666666</v>
      </c>
      <c r="D11" s="143">
        <v>18</v>
      </c>
      <c r="E11" s="137">
        <v>0.2508680555555556</v>
      </c>
      <c r="F11" s="143">
        <v>43</v>
      </c>
      <c r="G11" s="149">
        <f t="shared" si="0"/>
        <v>15.504807692307693</v>
      </c>
    </row>
    <row r="12" spans="1:7" s="140" customFormat="1" ht="13.5" customHeight="1">
      <c r="A12" s="6" t="s">
        <v>129</v>
      </c>
      <c r="B12" s="143">
        <v>1</v>
      </c>
      <c r="C12" s="138">
        <v>0.3333333333333333</v>
      </c>
      <c r="D12" s="143">
        <v>2</v>
      </c>
      <c r="E12" s="138">
        <v>0.25</v>
      </c>
      <c r="F12" s="143">
        <v>3</v>
      </c>
      <c r="G12" s="150">
        <f t="shared" si="0"/>
        <v>1.0817307692307694</v>
      </c>
    </row>
    <row r="13" spans="1:7" s="140" customFormat="1" ht="18" customHeight="1">
      <c r="A13" s="11" t="s">
        <v>130</v>
      </c>
      <c r="B13" s="129">
        <f>SUM(B4:B12)</f>
        <v>242</v>
      </c>
      <c r="C13" s="134">
        <f>SUM(C4:C12)/9</f>
        <v>0.3539528677983539</v>
      </c>
      <c r="D13" s="129">
        <f>SUM(D4:D12)</f>
        <v>36</v>
      </c>
      <c r="E13" s="134">
        <f>SUM(E4:E12)/6</f>
        <v>0.23683449074074073</v>
      </c>
      <c r="F13" s="129">
        <f>SUM(F4:F12)</f>
        <v>277.3333333333333</v>
      </c>
      <c r="G13" s="151">
        <f t="shared" si="0"/>
        <v>100</v>
      </c>
    </row>
    <row r="14" spans="1:11" ht="12.75">
      <c r="A14"/>
      <c r="B14"/>
      <c r="C14"/>
      <c r="D14"/>
      <c r="E14"/>
      <c r="F14"/>
      <c r="G14"/>
      <c r="H14"/>
      <c r="I14"/>
      <c r="J14"/>
      <c r="K14"/>
    </row>
    <row r="15" spans="1:11" ht="12.75">
      <c r="A15" s="125"/>
      <c r="B15"/>
      <c r="C15"/>
      <c r="D15"/>
      <c r="E15"/>
      <c r="F15"/>
      <c r="G15"/>
      <c r="H15"/>
      <c r="I15"/>
      <c r="J15"/>
      <c r="K15"/>
    </row>
    <row r="16" spans="1:12" ht="12.75">
      <c r="A16" s="45"/>
      <c r="B16" s="42"/>
      <c r="C16" s="54"/>
      <c r="D16" s="42"/>
      <c r="E16" s="42"/>
      <c r="F16" s="42"/>
      <c r="G16" s="42"/>
      <c r="H16" s="42"/>
      <c r="I16" s="42"/>
      <c r="J16" s="53"/>
      <c r="K16" s="42"/>
      <c r="L16" s="51"/>
    </row>
    <row r="17" spans="1:12" ht="12.75">
      <c r="A17" s="45"/>
      <c r="B17" s="42"/>
      <c r="C17" s="54"/>
      <c r="D17" s="42"/>
      <c r="E17" s="42"/>
      <c r="F17" s="42"/>
      <c r="G17" s="42"/>
      <c r="H17" s="42"/>
      <c r="I17" s="42"/>
      <c r="J17" s="53"/>
      <c r="K17" s="42"/>
      <c r="L17" s="51"/>
    </row>
    <row r="18" spans="1:12" ht="12.75">
      <c r="A18" s="45"/>
      <c r="B18" s="42"/>
      <c r="C18" s="54"/>
      <c r="D18" s="42"/>
      <c r="E18" s="42"/>
      <c r="F18" s="42"/>
      <c r="G18" s="42"/>
      <c r="H18" s="42"/>
      <c r="I18" s="42"/>
      <c r="J18" s="53"/>
      <c r="K18" s="42"/>
      <c r="L18" s="51"/>
    </row>
    <row r="19" spans="1:12" ht="12.75">
      <c r="A19" s="45"/>
      <c r="B19" s="42"/>
      <c r="C19" s="54"/>
      <c r="D19" s="42"/>
      <c r="E19" s="42"/>
      <c r="F19" s="42"/>
      <c r="G19" s="42"/>
      <c r="H19" s="42"/>
      <c r="I19" s="42"/>
      <c r="J19" s="53"/>
      <c r="K19" s="42"/>
      <c r="L19" s="51"/>
    </row>
    <row r="20" spans="1:12" ht="12.75">
      <c r="A20" s="45"/>
      <c r="B20" s="42"/>
      <c r="C20" s="54"/>
      <c r="D20" s="42"/>
      <c r="E20" s="42"/>
      <c r="F20" s="42"/>
      <c r="G20" s="42"/>
      <c r="H20" s="42"/>
      <c r="I20" s="42"/>
      <c r="J20" s="53"/>
      <c r="K20" s="42"/>
      <c r="L20" s="51"/>
    </row>
    <row r="21" spans="1:12" ht="12.75">
      <c r="A21" s="45"/>
      <c r="B21" s="42"/>
      <c r="C21" s="54"/>
      <c r="D21" s="42"/>
      <c r="E21" s="42"/>
      <c r="F21" s="42"/>
      <c r="G21" s="42"/>
      <c r="H21" s="42"/>
      <c r="I21" s="42"/>
      <c r="J21" s="53"/>
      <c r="K21" s="42"/>
      <c r="L21" s="51"/>
    </row>
    <row r="22" spans="1:12" ht="12.75" customHeight="1">
      <c r="A22" s="45"/>
      <c r="B22" s="179"/>
      <c r="C22" s="178" t="s">
        <v>500</v>
      </c>
      <c r="D22" s="178" t="s">
        <v>501</v>
      </c>
      <c r="E22" s="42"/>
      <c r="F22" s="42"/>
      <c r="G22" s="42"/>
      <c r="H22" s="42"/>
      <c r="I22" s="42"/>
      <c r="J22" s="53"/>
      <c r="K22" s="42"/>
      <c r="L22" s="51"/>
    </row>
    <row r="23" spans="1:12" ht="12.75">
      <c r="A23" s="45"/>
      <c r="B23" s="166" t="s">
        <v>121</v>
      </c>
      <c r="C23" s="168">
        <v>29</v>
      </c>
      <c r="D23" s="168">
        <f>D77</f>
        <v>0</v>
      </c>
      <c r="E23" s="42"/>
      <c r="F23" s="42"/>
      <c r="G23" s="42"/>
      <c r="H23" s="42"/>
      <c r="I23" s="42"/>
      <c r="J23" s="53"/>
      <c r="K23" s="42"/>
      <c r="L23" s="51"/>
    </row>
    <row r="24" spans="1:12" ht="12.75">
      <c r="A24" s="45"/>
      <c r="B24" s="166" t="s">
        <v>122</v>
      </c>
      <c r="C24" s="169">
        <v>12</v>
      </c>
      <c r="D24" s="169">
        <v>2</v>
      </c>
      <c r="E24" s="42"/>
      <c r="F24" s="42"/>
      <c r="G24" s="42"/>
      <c r="H24" s="42"/>
      <c r="I24" s="42"/>
      <c r="J24" s="53"/>
      <c r="K24" s="42"/>
      <c r="L24" s="51"/>
    </row>
    <row r="25" spans="1:12" ht="12.75">
      <c r="A25" s="45"/>
      <c r="B25" s="166" t="s">
        <v>123</v>
      </c>
      <c r="C25" s="169">
        <v>38</v>
      </c>
      <c r="D25" s="169">
        <v>4</v>
      </c>
      <c r="E25" s="42"/>
      <c r="F25" s="42"/>
      <c r="G25" s="42"/>
      <c r="H25" s="42"/>
      <c r="I25" s="42"/>
      <c r="J25" s="53"/>
      <c r="K25" s="42"/>
      <c r="L25" s="51"/>
    </row>
    <row r="26" spans="1:12" ht="12.75">
      <c r="A26" s="45"/>
      <c r="B26" s="166" t="s">
        <v>124</v>
      </c>
      <c r="C26" s="169">
        <v>35</v>
      </c>
      <c r="D26" s="169">
        <v>4</v>
      </c>
      <c r="E26" s="42"/>
      <c r="F26" s="42"/>
      <c r="G26" s="42"/>
      <c r="H26" s="42"/>
      <c r="I26" s="42"/>
      <c r="J26" s="53"/>
      <c r="K26" s="42"/>
      <c r="L26" s="51"/>
    </row>
    <row r="27" spans="1:12" ht="12.75">
      <c r="A27" s="45"/>
      <c r="B27" s="166" t="s">
        <v>125</v>
      </c>
      <c r="C27" s="169">
        <v>48</v>
      </c>
      <c r="D27" s="169">
        <v>6</v>
      </c>
      <c r="E27" s="42"/>
      <c r="F27" s="42"/>
      <c r="G27" s="42"/>
      <c r="H27" s="42"/>
      <c r="I27" s="42"/>
      <c r="J27" s="53"/>
      <c r="K27" s="42"/>
      <c r="L27" s="51"/>
    </row>
    <row r="28" spans="1:12" ht="12.75">
      <c r="A28" s="45"/>
      <c r="B28" s="166" t="s">
        <v>126</v>
      </c>
      <c r="C28" s="169">
        <v>12</v>
      </c>
      <c r="D28" s="169">
        <v>0</v>
      </c>
      <c r="E28" s="42"/>
      <c r="F28" s="42"/>
      <c r="G28" s="42"/>
      <c r="H28" s="42"/>
      <c r="I28" s="42"/>
      <c r="J28" s="53"/>
      <c r="K28" s="42"/>
      <c r="L28" s="51"/>
    </row>
    <row r="29" spans="1:12" ht="12.75">
      <c r="A29" s="45"/>
      <c r="B29" s="166" t="s">
        <v>127</v>
      </c>
      <c r="C29" s="169">
        <v>42</v>
      </c>
      <c r="D29" s="169">
        <v>0</v>
      </c>
      <c r="E29" s="42"/>
      <c r="F29" s="42"/>
      <c r="G29" s="42"/>
      <c r="H29" s="42"/>
      <c r="I29" s="42"/>
      <c r="J29" s="53"/>
      <c r="K29" s="42"/>
      <c r="L29" s="51"/>
    </row>
    <row r="30" spans="1:12" ht="12.75">
      <c r="A30" s="45"/>
      <c r="B30" s="166" t="s">
        <v>128</v>
      </c>
      <c r="C30" s="169">
        <v>25</v>
      </c>
      <c r="D30" s="169">
        <v>18</v>
      </c>
      <c r="E30" s="42"/>
      <c r="F30" s="42"/>
      <c r="G30" s="42"/>
      <c r="H30" s="42"/>
      <c r="I30" s="42"/>
      <c r="J30" s="53"/>
      <c r="K30" s="42"/>
      <c r="L30" s="51"/>
    </row>
    <row r="31" spans="1:12" ht="12.75">
      <c r="A31" s="45"/>
      <c r="B31" s="166" t="s">
        <v>129</v>
      </c>
      <c r="C31" s="169">
        <v>1</v>
      </c>
      <c r="D31" s="169">
        <v>2</v>
      </c>
      <c r="E31" s="42"/>
      <c r="F31" s="42"/>
      <c r="G31" s="42"/>
      <c r="H31" s="42"/>
      <c r="I31" s="42"/>
      <c r="J31" s="53"/>
      <c r="K31" s="42"/>
      <c r="L31" s="51"/>
    </row>
    <row r="32" spans="1:12" ht="12.75">
      <c r="A32" s="45"/>
      <c r="B32" s="42"/>
      <c r="C32" s="54"/>
      <c r="D32" s="42"/>
      <c r="E32" s="42"/>
      <c r="F32" s="42"/>
      <c r="G32" s="42"/>
      <c r="H32" s="42"/>
      <c r="I32" s="42"/>
      <c r="J32" s="53"/>
      <c r="K32" s="42"/>
      <c r="L32" s="51"/>
    </row>
    <row r="33" spans="1:12" ht="12.75">
      <c r="A33" s="45"/>
      <c r="B33" s="42"/>
      <c r="C33" s="54"/>
      <c r="D33" s="42"/>
      <c r="E33" s="42"/>
      <c r="F33" s="42"/>
      <c r="G33" s="42"/>
      <c r="H33" s="42"/>
      <c r="I33" s="42"/>
      <c r="J33" s="53"/>
      <c r="K33" s="42"/>
      <c r="L33" s="51"/>
    </row>
    <row r="34" spans="1:12" ht="12.75">
      <c r="A34" s="45"/>
      <c r="B34" s="42"/>
      <c r="C34" s="54"/>
      <c r="D34" s="42"/>
      <c r="E34" s="42"/>
      <c r="F34" s="42"/>
      <c r="G34" s="42"/>
      <c r="H34" s="42"/>
      <c r="I34" s="42"/>
      <c r="J34" s="53"/>
      <c r="K34" s="42"/>
      <c r="L34" s="51"/>
    </row>
    <row r="35" spans="1:12" ht="12.75">
      <c r="A35" s="45"/>
      <c r="B35" s="42"/>
      <c r="C35" s="54"/>
      <c r="D35" s="42"/>
      <c r="E35" s="42"/>
      <c r="F35" s="42"/>
      <c r="G35" s="42"/>
      <c r="H35" s="42"/>
      <c r="I35" s="42"/>
      <c r="J35" s="53"/>
      <c r="K35" s="42"/>
      <c r="L35" s="51"/>
    </row>
    <row r="36" spans="1:12" ht="12.75">
      <c r="A36" s="45"/>
      <c r="B36" s="42"/>
      <c r="C36" s="54"/>
      <c r="D36" s="42"/>
      <c r="E36" s="42"/>
      <c r="F36" s="42"/>
      <c r="G36" s="42"/>
      <c r="H36" s="42"/>
      <c r="I36" s="42"/>
      <c r="J36" s="53"/>
      <c r="K36" s="42"/>
      <c r="L36" s="51"/>
    </row>
    <row r="37" spans="1:12" ht="12.75">
      <c r="A37" s="45"/>
      <c r="B37" s="42"/>
      <c r="C37" s="54"/>
      <c r="D37" s="42"/>
      <c r="E37" s="42"/>
      <c r="F37" s="42"/>
      <c r="G37" s="42"/>
      <c r="H37" s="42"/>
      <c r="I37" s="42"/>
      <c r="J37" s="53"/>
      <c r="K37" s="42"/>
      <c r="L37" s="51"/>
    </row>
    <row r="38" spans="1:12" ht="12.75">
      <c r="A38" s="45"/>
      <c r="B38" s="42"/>
      <c r="C38" s="54"/>
      <c r="D38" s="42"/>
      <c r="E38" s="42"/>
      <c r="F38" s="42"/>
      <c r="G38" s="42"/>
      <c r="H38" s="42"/>
      <c r="I38" s="42"/>
      <c r="J38" s="53"/>
      <c r="K38" s="42"/>
      <c r="L38" s="51"/>
    </row>
    <row r="39" spans="1:12" ht="12.75">
      <c r="A39" s="45"/>
      <c r="B39" s="42"/>
      <c r="C39" s="54"/>
      <c r="D39" s="42"/>
      <c r="E39" s="42"/>
      <c r="F39" s="42"/>
      <c r="G39" s="42"/>
      <c r="H39" s="42"/>
      <c r="I39" s="42"/>
      <c r="J39" s="53"/>
      <c r="K39" s="42"/>
      <c r="L39" s="51"/>
    </row>
    <row r="40" spans="1:12" ht="12.75">
      <c r="A40" s="45"/>
      <c r="B40" s="42"/>
      <c r="C40" s="54"/>
      <c r="D40" s="42"/>
      <c r="E40" s="42"/>
      <c r="F40" s="42"/>
      <c r="G40" s="42"/>
      <c r="H40" s="42"/>
      <c r="I40" s="42"/>
      <c r="J40" s="53"/>
      <c r="K40" s="42"/>
      <c r="L40" s="51"/>
    </row>
    <row r="41" spans="1:12" ht="12.75">
      <c r="A41" s="45"/>
      <c r="B41" s="42"/>
      <c r="C41" s="54"/>
      <c r="D41" s="42"/>
      <c r="E41" s="42"/>
      <c r="F41" s="42"/>
      <c r="G41" s="42"/>
      <c r="H41" s="42"/>
      <c r="I41" s="42"/>
      <c r="J41" s="53"/>
      <c r="K41" s="42"/>
      <c r="L41" s="51"/>
    </row>
    <row r="42" spans="1:12" ht="12.75">
      <c r="A42" s="45"/>
      <c r="B42" s="42"/>
      <c r="C42" s="54"/>
      <c r="D42" s="42"/>
      <c r="E42" s="42"/>
      <c r="F42" s="42"/>
      <c r="G42" s="42"/>
      <c r="H42" s="42"/>
      <c r="I42" s="42"/>
      <c r="J42" s="53"/>
      <c r="K42" s="42"/>
      <c r="L42" s="51"/>
    </row>
    <row r="43" spans="1:12" ht="12.75">
      <c r="A43" s="45"/>
      <c r="B43" s="42"/>
      <c r="C43" s="54"/>
      <c r="D43" s="42"/>
      <c r="E43" s="42"/>
      <c r="F43" s="42"/>
      <c r="G43" s="42"/>
      <c r="H43" s="42"/>
      <c r="I43" s="42"/>
      <c r="J43" s="53"/>
      <c r="K43" s="42"/>
      <c r="L43" s="51"/>
    </row>
    <row r="44" spans="1:12" ht="12.75">
      <c r="A44" s="45"/>
      <c r="B44" s="42"/>
      <c r="C44" s="54"/>
      <c r="D44" s="42"/>
      <c r="E44" s="42"/>
      <c r="F44" s="42"/>
      <c r="G44" s="42"/>
      <c r="H44" s="42"/>
      <c r="I44" s="42"/>
      <c r="J44" s="53"/>
      <c r="K44" s="42"/>
      <c r="L44" s="51"/>
    </row>
    <row r="45" spans="1:12" ht="12.75">
      <c r="A45" s="45"/>
      <c r="B45" s="42"/>
      <c r="C45" s="54"/>
      <c r="D45" s="42"/>
      <c r="E45" s="42"/>
      <c r="F45" s="42"/>
      <c r="G45" s="42"/>
      <c r="H45" s="42"/>
      <c r="I45" s="42"/>
      <c r="J45" s="53"/>
      <c r="K45" s="42"/>
      <c r="L45" s="51"/>
    </row>
    <row r="46" spans="1:12" ht="12.75">
      <c r="A46" s="45"/>
      <c r="B46" s="42"/>
      <c r="C46" s="54"/>
      <c r="D46" s="42"/>
      <c r="E46" s="42"/>
      <c r="F46" s="42"/>
      <c r="G46" s="42"/>
      <c r="H46" s="42"/>
      <c r="I46" s="42"/>
      <c r="J46" s="53"/>
      <c r="K46" s="42"/>
      <c r="L46" s="51"/>
    </row>
    <row r="47" spans="1:11" ht="27" customHeight="1">
      <c r="A47" s="326" t="s">
        <v>132</v>
      </c>
      <c r="B47" s="326"/>
      <c r="C47" s="326"/>
      <c r="D47" s="326"/>
      <c r="E47" s="326"/>
      <c r="F47" s="326"/>
      <c r="G47" s="326"/>
      <c r="H47"/>
      <c r="I47"/>
      <c r="J47"/>
      <c r="K47"/>
    </row>
    <row r="48" spans="1:12" ht="12.75">
      <c r="A48" s="45"/>
      <c r="B48" s="42"/>
      <c r="C48" s="54"/>
      <c r="D48" s="42"/>
      <c r="E48" s="42"/>
      <c r="F48" s="42"/>
      <c r="G48" s="42"/>
      <c r="H48" s="42"/>
      <c r="I48" s="42"/>
      <c r="J48" s="53"/>
      <c r="K48" s="42"/>
      <c r="L48" s="51"/>
    </row>
    <row r="49" spans="1:7" s="20" customFormat="1" ht="84" customHeight="1">
      <c r="A49" s="19" t="s">
        <v>585</v>
      </c>
      <c r="B49" s="295" t="s">
        <v>584</v>
      </c>
      <c r="C49" s="296"/>
      <c r="D49" s="296"/>
      <c r="E49" s="296"/>
      <c r="F49" s="297"/>
      <c r="G49" s="75"/>
    </row>
    <row r="50" spans="1:6" s="20" customFormat="1" ht="39" customHeight="1">
      <c r="A50" s="322" t="s">
        <v>133</v>
      </c>
      <c r="B50" s="329" t="s">
        <v>500</v>
      </c>
      <c r="C50" s="330"/>
      <c r="D50" s="329" t="s">
        <v>501</v>
      </c>
      <c r="E50" s="330"/>
      <c r="F50" s="331" t="s">
        <v>502</v>
      </c>
    </row>
    <row r="51" spans="1:11" ht="24" customHeight="1">
      <c r="A51" s="322"/>
      <c r="B51" s="127" t="s">
        <v>504</v>
      </c>
      <c r="C51" s="124" t="s">
        <v>505</v>
      </c>
      <c r="D51" s="127" t="s">
        <v>504</v>
      </c>
      <c r="E51" s="124" t="s">
        <v>505</v>
      </c>
      <c r="F51" s="332"/>
      <c r="G51"/>
      <c r="H51"/>
      <c r="I51"/>
      <c r="J51"/>
      <c r="K51"/>
    </row>
    <row r="52" spans="1:6" s="140" customFormat="1" ht="12.75">
      <c r="A52" s="152" t="s">
        <v>226</v>
      </c>
      <c r="B52" s="153">
        <v>1</v>
      </c>
      <c r="C52" s="154">
        <v>0.3645833333333333</v>
      </c>
      <c r="D52" s="153">
        <v>0</v>
      </c>
      <c r="E52" s="155">
        <v>0</v>
      </c>
      <c r="F52" s="162">
        <v>1</v>
      </c>
    </row>
    <row r="53" spans="1:6" s="140" customFormat="1" ht="12.75">
      <c r="A53" s="152" t="s">
        <v>225</v>
      </c>
      <c r="B53" s="153">
        <v>3</v>
      </c>
      <c r="C53" s="154">
        <v>0.3333333333333333</v>
      </c>
      <c r="D53" s="153">
        <v>0</v>
      </c>
      <c r="E53" s="155">
        <v>0</v>
      </c>
      <c r="F53" s="162">
        <v>3</v>
      </c>
    </row>
    <row r="54" spans="1:6" s="140" customFormat="1" ht="12.75">
      <c r="A54" s="152" t="s">
        <v>121</v>
      </c>
      <c r="B54" s="153">
        <v>18</v>
      </c>
      <c r="C54" s="154">
        <v>0.34606481481481477</v>
      </c>
      <c r="D54" s="153">
        <v>0</v>
      </c>
      <c r="E54" s="155">
        <v>0</v>
      </c>
      <c r="F54" s="162">
        <v>18</v>
      </c>
    </row>
    <row r="55" spans="1:6" s="140" customFormat="1" ht="12.75">
      <c r="A55" s="152" t="s">
        <v>224</v>
      </c>
      <c r="B55" s="153">
        <v>3</v>
      </c>
      <c r="C55" s="154">
        <v>0.375</v>
      </c>
      <c r="D55" s="153">
        <v>0</v>
      </c>
      <c r="E55" s="155">
        <v>0</v>
      </c>
      <c r="F55" s="162">
        <v>3</v>
      </c>
    </row>
    <row r="56" spans="1:6" s="140" customFormat="1" ht="12.75">
      <c r="A56" s="152" t="s">
        <v>142</v>
      </c>
      <c r="B56" s="153">
        <v>2</v>
      </c>
      <c r="C56" s="154">
        <v>0.3333333333333333</v>
      </c>
      <c r="D56" s="153">
        <v>0</v>
      </c>
      <c r="E56" s="155">
        <v>0</v>
      </c>
      <c r="F56" s="162">
        <v>2</v>
      </c>
    </row>
    <row r="57" spans="1:6" s="140" customFormat="1" ht="12.75">
      <c r="A57" s="152" t="s">
        <v>223</v>
      </c>
      <c r="B57" s="153">
        <v>2</v>
      </c>
      <c r="C57" s="154">
        <v>0.3333333333333333</v>
      </c>
      <c r="D57" s="153">
        <v>0</v>
      </c>
      <c r="E57" s="155">
        <v>0</v>
      </c>
      <c r="F57" s="162">
        <v>2</v>
      </c>
    </row>
    <row r="58" spans="1:6" s="140" customFormat="1" ht="27" customHeight="1">
      <c r="A58" s="63" t="s">
        <v>152</v>
      </c>
      <c r="B58" s="159">
        <v>29</v>
      </c>
      <c r="C58" s="160">
        <v>0.347608024691358</v>
      </c>
      <c r="D58" s="159">
        <v>0</v>
      </c>
      <c r="E58" s="161">
        <v>0</v>
      </c>
      <c r="F58" s="159">
        <v>29</v>
      </c>
    </row>
    <row r="59" spans="2:11" ht="12.75">
      <c r="B59"/>
      <c r="C59"/>
      <c r="D59"/>
      <c r="E59"/>
      <c r="F59"/>
      <c r="G59"/>
      <c r="H59"/>
      <c r="I59"/>
      <c r="J59"/>
      <c r="K59"/>
    </row>
    <row r="60" spans="3:12" ht="12.75">
      <c r="C60" s="47"/>
      <c r="J60" s="49"/>
      <c r="L60" s="49"/>
    </row>
    <row r="61" spans="1:7" s="20" customFormat="1" ht="84" customHeight="1">
      <c r="A61" s="19" t="s">
        <v>587</v>
      </c>
      <c r="B61" s="295" t="s">
        <v>586</v>
      </c>
      <c r="C61" s="296"/>
      <c r="D61" s="296"/>
      <c r="E61" s="296"/>
      <c r="F61" s="297"/>
      <c r="G61" s="75"/>
    </row>
    <row r="62" spans="1:6" s="20" customFormat="1" ht="39" customHeight="1">
      <c r="A62" s="322" t="s">
        <v>133</v>
      </c>
      <c r="B62" s="329" t="s">
        <v>500</v>
      </c>
      <c r="C62" s="330"/>
      <c r="D62" s="329" t="s">
        <v>501</v>
      </c>
      <c r="E62" s="330"/>
      <c r="F62" s="331" t="s">
        <v>502</v>
      </c>
    </row>
    <row r="63" spans="1:11" ht="24" customHeight="1">
      <c r="A63" s="322"/>
      <c r="B63" s="127" t="s">
        <v>504</v>
      </c>
      <c r="C63" s="124" t="s">
        <v>505</v>
      </c>
      <c r="D63" s="127" t="s">
        <v>504</v>
      </c>
      <c r="E63" s="124" t="s">
        <v>505</v>
      </c>
      <c r="F63" s="332"/>
      <c r="G63"/>
      <c r="H63"/>
      <c r="I63"/>
      <c r="J63"/>
      <c r="K63"/>
    </row>
    <row r="64" spans="1:6" s="140" customFormat="1" ht="12.75">
      <c r="A64" s="152" t="s">
        <v>252</v>
      </c>
      <c r="B64" s="153">
        <v>2</v>
      </c>
      <c r="C64" s="154">
        <v>0.34027777777777773</v>
      </c>
      <c r="D64" s="153">
        <v>0</v>
      </c>
      <c r="E64" s="155">
        <v>0</v>
      </c>
      <c r="F64" s="162">
        <v>2</v>
      </c>
    </row>
    <row r="65" spans="1:6" s="140" customFormat="1" ht="12.75">
      <c r="A65" s="152" t="s">
        <v>254</v>
      </c>
      <c r="B65" s="153">
        <v>1</v>
      </c>
      <c r="C65" s="154">
        <v>0.3333333333333333</v>
      </c>
      <c r="D65" s="153">
        <v>0</v>
      </c>
      <c r="E65" s="155">
        <v>0</v>
      </c>
      <c r="F65" s="162">
        <v>1</v>
      </c>
    </row>
    <row r="66" spans="1:11" ht="12.75">
      <c r="A66" s="152" t="s">
        <v>122</v>
      </c>
      <c r="B66" s="153">
        <v>6</v>
      </c>
      <c r="C66" s="170">
        <v>0.35763888888888884</v>
      </c>
      <c r="D66" s="153">
        <v>1</v>
      </c>
      <c r="E66" s="154">
        <v>0.22916666666666663</v>
      </c>
      <c r="F66" s="162">
        <v>7</v>
      </c>
      <c r="G66"/>
      <c r="H66"/>
      <c r="I66"/>
      <c r="J66"/>
      <c r="K66"/>
    </row>
    <row r="67" spans="1:6" s="140" customFormat="1" ht="12.75">
      <c r="A67" s="152" t="s">
        <v>245</v>
      </c>
      <c r="B67" s="153">
        <v>1</v>
      </c>
      <c r="C67" s="154">
        <v>0.375</v>
      </c>
      <c r="D67" s="153">
        <v>0</v>
      </c>
      <c r="E67" s="155">
        <v>0</v>
      </c>
      <c r="F67" s="162">
        <v>1</v>
      </c>
    </row>
    <row r="68" spans="1:11" ht="12.75">
      <c r="A68" s="152" t="s">
        <v>253</v>
      </c>
      <c r="B68" s="153">
        <v>2</v>
      </c>
      <c r="C68" s="170">
        <v>0.375</v>
      </c>
      <c r="D68" s="153">
        <v>1</v>
      </c>
      <c r="E68" s="154">
        <v>0.20833333333333337</v>
      </c>
      <c r="F68" s="162">
        <v>3</v>
      </c>
      <c r="G68"/>
      <c r="H68"/>
      <c r="I68"/>
      <c r="J68"/>
      <c r="K68"/>
    </row>
    <row r="69" spans="1:6" s="140" customFormat="1" ht="27" customHeight="1">
      <c r="A69" s="63" t="s">
        <v>422</v>
      </c>
      <c r="B69" s="159">
        <v>12</v>
      </c>
      <c r="C69" s="160">
        <v>0.35625</v>
      </c>
      <c r="D69" s="159">
        <v>2</v>
      </c>
      <c r="E69" s="171">
        <v>0.21875</v>
      </c>
      <c r="F69" s="159">
        <v>14</v>
      </c>
    </row>
    <row r="70" spans="2:35" ht="12.75">
      <c r="B70" s="48"/>
      <c r="C70" s="47"/>
      <c r="D70" s="47"/>
      <c r="E70" s="48"/>
      <c r="F70"/>
      <c r="G70"/>
      <c r="H70"/>
      <c r="I70"/>
      <c r="J70"/>
      <c r="K70"/>
      <c r="AE70" s="48"/>
      <c r="AF70" s="48"/>
      <c r="AG70" s="48"/>
      <c r="AH70" s="47"/>
      <c r="AI70" s="48"/>
    </row>
    <row r="71" spans="2:35" ht="12.75">
      <c r="B71" s="48"/>
      <c r="C71" s="47"/>
      <c r="D71" s="47"/>
      <c r="E71" s="48"/>
      <c r="F71"/>
      <c r="G71"/>
      <c r="H71"/>
      <c r="I71"/>
      <c r="J71"/>
      <c r="K71"/>
      <c r="AE71" s="48"/>
      <c r="AF71" s="48"/>
      <c r="AG71" s="48"/>
      <c r="AH71" s="47"/>
      <c r="AI71" s="48"/>
    </row>
    <row r="72" spans="1:11" ht="15.75">
      <c r="A72" s="43"/>
      <c r="B72" s="44"/>
      <c r="C72" s="44"/>
      <c r="D72" s="44"/>
      <c r="E72" s="44"/>
      <c r="F72"/>
      <c r="G72"/>
      <c r="H72"/>
      <c r="I72"/>
      <c r="J72"/>
      <c r="K72"/>
    </row>
    <row r="73" spans="1:11" ht="12.75">
      <c r="A73" s="45"/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7" s="20" customFormat="1" ht="84" customHeight="1">
      <c r="A74" s="19" t="s">
        <v>589</v>
      </c>
      <c r="B74" s="295" t="s">
        <v>588</v>
      </c>
      <c r="C74" s="296"/>
      <c r="D74" s="296"/>
      <c r="E74" s="296"/>
      <c r="F74" s="297"/>
      <c r="G74" s="75"/>
    </row>
    <row r="75" spans="1:6" s="20" customFormat="1" ht="39" customHeight="1">
      <c r="A75" s="322" t="s">
        <v>133</v>
      </c>
      <c r="B75" s="329" t="s">
        <v>500</v>
      </c>
      <c r="C75" s="330"/>
      <c r="D75" s="329" t="s">
        <v>501</v>
      </c>
      <c r="E75" s="330"/>
      <c r="F75" s="331" t="s">
        <v>502</v>
      </c>
    </row>
    <row r="76" spans="1:12" ht="24" customHeight="1">
      <c r="A76" s="322"/>
      <c r="B76" s="127" t="s">
        <v>504</v>
      </c>
      <c r="C76" s="124" t="s">
        <v>505</v>
      </c>
      <c r="D76" s="127" t="s">
        <v>504</v>
      </c>
      <c r="E76" s="124" t="s">
        <v>505</v>
      </c>
      <c r="F76" s="332"/>
      <c r="G76"/>
      <c r="H76"/>
      <c r="I76" s="20"/>
      <c r="J76" s="20"/>
      <c r="K76" s="20"/>
      <c r="L76" s="20"/>
    </row>
    <row r="77" spans="1:12" s="140" customFormat="1" ht="12.75">
      <c r="A77" s="152" t="s">
        <v>190</v>
      </c>
      <c r="B77" s="153">
        <v>4</v>
      </c>
      <c r="C77" s="154">
        <v>0.34722222222222215</v>
      </c>
      <c r="D77" s="153">
        <v>0</v>
      </c>
      <c r="E77" s="155">
        <v>0</v>
      </c>
      <c r="F77" s="162">
        <v>3.333333333333333</v>
      </c>
      <c r="I77" s="20"/>
      <c r="J77" s="20"/>
      <c r="K77" s="20"/>
      <c r="L77" s="20"/>
    </row>
    <row r="78" spans="1:12" s="140" customFormat="1" ht="12.75">
      <c r="A78" s="152" t="s">
        <v>181</v>
      </c>
      <c r="B78" s="153">
        <v>1</v>
      </c>
      <c r="C78" s="154">
        <v>0.4166666666666667</v>
      </c>
      <c r="D78" s="153">
        <v>0</v>
      </c>
      <c r="E78" s="155">
        <v>0</v>
      </c>
      <c r="F78" s="162">
        <v>1</v>
      </c>
      <c r="I78" s="20"/>
      <c r="J78" s="20"/>
      <c r="K78" s="20"/>
      <c r="L78" s="20"/>
    </row>
    <row r="79" spans="1:12" s="140" customFormat="1" ht="12.75">
      <c r="A79" s="152" t="s">
        <v>159</v>
      </c>
      <c r="B79" s="153">
        <v>1</v>
      </c>
      <c r="C79" s="154">
        <v>0.3333333333333333</v>
      </c>
      <c r="D79" s="153">
        <v>0</v>
      </c>
      <c r="E79" s="155">
        <v>0</v>
      </c>
      <c r="F79" s="162">
        <v>1</v>
      </c>
      <c r="I79" s="20"/>
      <c r="J79" s="20"/>
      <c r="K79" s="20"/>
      <c r="L79" s="20"/>
    </row>
    <row r="80" spans="1:12" s="140" customFormat="1" ht="12.75">
      <c r="A80" s="152" t="s">
        <v>160</v>
      </c>
      <c r="B80" s="153">
        <v>1</v>
      </c>
      <c r="C80" s="154">
        <v>0.3333333333333333</v>
      </c>
      <c r="D80" s="153">
        <v>0</v>
      </c>
      <c r="E80" s="155">
        <v>0</v>
      </c>
      <c r="F80" s="162">
        <v>1</v>
      </c>
      <c r="I80" s="20"/>
      <c r="J80" s="20"/>
      <c r="K80" s="20"/>
      <c r="L80" s="20"/>
    </row>
    <row r="81" spans="1:12" ht="12.75">
      <c r="A81" s="152" t="s">
        <v>191</v>
      </c>
      <c r="B81" s="153">
        <v>2</v>
      </c>
      <c r="C81" s="170">
        <v>0.3333333333333333</v>
      </c>
      <c r="D81" s="153">
        <v>1</v>
      </c>
      <c r="E81" s="154">
        <v>0.1875</v>
      </c>
      <c r="F81" s="162">
        <v>3</v>
      </c>
      <c r="G81"/>
      <c r="H81"/>
      <c r="I81" s="20"/>
      <c r="J81" s="20"/>
      <c r="K81" s="20"/>
      <c r="L81" s="20"/>
    </row>
    <row r="82" spans="1:12" s="140" customFormat="1" ht="12.75">
      <c r="A82" s="152" t="s">
        <v>161</v>
      </c>
      <c r="B82" s="153">
        <v>1</v>
      </c>
      <c r="C82" s="154">
        <v>0.34375</v>
      </c>
      <c r="D82" s="153">
        <v>0</v>
      </c>
      <c r="E82" s="155">
        <v>0</v>
      </c>
      <c r="F82" s="162">
        <v>1</v>
      </c>
      <c r="I82" s="20"/>
      <c r="J82" s="20"/>
      <c r="K82" s="20"/>
      <c r="L82" s="20"/>
    </row>
    <row r="83" spans="1:12" s="140" customFormat="1" ht="12.75">
      <c r="A83" s="152" t="s">
        <v>192</v>
      </c>
      <c r="B83" s="153">
        <v>3</v>
      </c>
      <c r="C83" s="154">
        <v>0.3333333333333333</v>
      </c>
      <c r="D83" s="153">
        <v>0</v>
      </c>
      <c r="E83" s="155">
        <v>0</v>
      </c>
      <c r="F83" s="162">
        <v>3</v>
      </c>
      <c r="I83" s="20"/>
      <c r="J83" s="20"/>
      <c r="K83" s="20"/>
      <c r="L83" s="20"/>
    </row>
    <row r="84" spans="1:12" s="140" customFormat="1" ht="12.75">
      <c r="A84" s="152" t="s">
        <v>163</v>
      </c>
      <c r="B84" s="153">
        <v>1</v>
      </c>
      <c r="C84" s="154">
        <v>0.3333333333333333</v>
      </c>
      <c r="D84" s="153">
        <v>0</v>
      </c>
      <c r="E84" s="155">
        <v>0</v>
      </c>
      <c r="F84" s="162">
        <v>1</v>
      </c>
      <c r="I84" s="20"/>
      <c r="J84" s="20"/>
      <c r="K84" s="20"/>
      <c r="L84" s="20"/>
    </row>
    <row r="85" spans="1:12" s="140" customFormat="1" ht="12.75">
      <c r="A85" s="152" t="s">
        <v>164</v>
      </c>
      <c r="B85" s="153">
        <v>1</v>
      </c>
      <c r="C85" s="154">
        <v>0.3333333333333333</v>
      </c>
      <c r="D85" s="153">
        <v>0</v>
      </c>
      <c r="E85" s="155">
        <v>0</v>
      </c>
      <c r="F85" s="162">
        <v>1</v>
      </c>
      <c r="I85" s="20"/>
      <c r="J85" s="20"/>
      <c r="K85" s="20"/>
      <c r="L85" s="20"/>
    </row>
    <row r="86" spans="1:12" s="140" customFormat="1" ht="12.75">
      <c r="A86" s="152" t="s">
        <v>166</v>
      </c>
      <c r="B86" s="153">
        <v>2</v>
      </c>
      <c r="C86" s="154">
        <v>0.3333333333333333</v>
      </c>
      <c r="D86" s="153">
        <v>0</v>
      </c>
      <c r="E86" s="155">
        <v>0</v>
      </c>
      <c r="F86" s="162">
        <v>2</v>
      </c>
      <c r="I86" s="20"/>
      <c r="J86" s="20"/>
      <c r="K86" s="20"/>
      <c r="L86" s="20"/>
    </row>
    <row r="87" spans="1:12" s="140" customFormat="1" ht="12.75">
      <c r="A87" s="152" t="s">
        <v>184</v>
      </c>
      <c r="B87" s="153">
        <v>1</v>
      </c>
      <c r="C87" s="154">
        <v>0.3333333333333333</v>
      </c>
      <c r="D87" s="153">
        <v>0</v>
      </c>
      <c r="E87" s="155">
        <v>0</v>
      </c>
      <c r="F87" s="162">
        <v>1</v>
      </c>
      <c r="I87" s="20"/>
      <c r="J87" s="20"/>
      <c r="K87" s="20"/>
      <c r="L87" s="20"/>
    </row>
    <row r="88" spans="1:12" s="140" customFormat="1" ht="12.75">
      <c r="A88" s="152" t="s">
        <v>172</v>
      </c>
      <c r="B88" s="153">
        <v>1</v>
      </c>
      <c r="C88" s="154">
        <v>0.3333333333333333</v>
      </c>
      <c r="D88" s="153">
        <v>0</v>
      </c>
      <c r="E88" s="155">
        <v>0</v>
      </c>
      <c r="F88" s="162">
        <v>1</v>
      </c>
      <c r="I88" s="20"/>
      <c r="J88" s="20"/>
      <c r="K88" s="20"/>
      <c r="L88" s="20"/>
    </row>
    <row r="89" spans="1:12" s="140" customFormat="1" ht="12.75">
      <c r="A89" s="152" t="s">
        <v>174</v>
      </c>
      <c r="B89" s="153">
        <v>3</v>
      </c>
      <c r="C89" s="154">
        <v>0.3333333333333333</v>
      </c>
      <c r="D89" s="153">
        <v>0</v>
      </c>
      <c r="E89" s="155">
        <v>0</v>
      </c>
      <c r="F89" s="162">
        <v>3</v>
      </c>
      <c r="I89" s="20"/>
      <c r="J89" s="20"/>
      <c r="K89" s="20"/>
      <c r="L89" s="20"/>
    </row>
    <row r="90" spans="1:12" s="140" customFormat="1" ht="12.75">
      <c r="A90" s="152" t="s">
        <v>175</v>
      </c>
      <c r="B90" s="153">
        <v>7</v>
      </c>
      <c r="C90" s="154">
        <v>0.35555555555555557</v>
      </c>
      <c r="D90" s="153">
        <v>0</v>
      </c>
      <c r="E90" s="155">
        <v>0</v>
      </c>
      <c r="F90" s="162">
        <v>7</v>
      </c>
      <c r="I90" s="20"/>
      <c r="J90" s="20"/>
      <c r="K90" s="20"/>
      <c r="L90" s="20"/>
    </row>
    <row r="91" spans="1:12" ht="12.75">
      <c r="A91" s="152" t="s">
        <v>176</v>
      </c>
      <c r="B91" s="153">
        <v>1</v>
      </c>
      <c r="C91" s="170">
        <v>0.3333333333333333</v>
      </c>
      <c r="D91" s="153">
        <v>1</v>
      </c>
      <c r="E91" s="154">
        <v>0.20833333333333331</v>
      </c>
      <c r="F91" s="162">
        <v>2</v>
      </c>
      <c r="G91"/>
      <c r="H91"/>
      <c r="I91" s="20"/>
      <c r="J91" s="20"/>
      <c r="K91" s="20"/>
      <c r="L91" s="20"/>
    </row>
    <row r="92" spans="1:12" ht="12.75">
      <c r="A92" s="152" t="s">
        <v>187</v>
      </c>
      <c r="B92" s="153">
        <v>0</v>
      </c>
      <c r="C92" s="155">
        <v>0</v>
      </c>
      <c r="D92" s="153">
        <v>1</v>
      </c>
      <c r="E92" s="154">
        <v>0.20833333333333331</v>
      </c>
      <c r="F92" s="162">
        <v>1</v>
      </c>
      <c r="G92"/>
      <c r="H92"/>
      <c r="I92" s="20"/>
      <c r="J92" s="20"/>
      <c r="K92" s="20"/>
      <c r="L92" s="20"/>
    </row>
    <row r="93" spans="1:12" s="140" customFormat="1" ht="12.75">
      <c r="A93" s="152" t="s">
        <v>193</v>
      </c>
      <c r="B93" s="153">
        <v>3</v>
      </c>
      <c r="C93" s="154">
        <v>0.3333333333333333</v>
      </c>
      <c r="D93" s="153">
        <v>0</v>
      </c>
      <c r="E93" s="155">
        <v>0</v>
      </c>
      <c r="F93" s="162">
        <v>3</v>
      </c>
      <c r="I93" s="20"/>
      <c r="J93" s="20"/>
      <c r="K93" s="20"/>
      <c r="L93" s="20"/>
    </row>
    <row r="94" spans="1:12" ht="12.75">
      <c r="A94" s="152" t="s">
        <v>180</v>
      </c>
      <c r="B94" s="153">
        <v>0</v>
      </c>
      <c r="C94" s="155">
        <v>0</v>
      </c>
      <c r="D94" s="153">
        <v>1</v>
      </c>
      <c r="E94" s="154">
        <v>0.1875</v>
      </c>
      <c r="F94" s="162">
        <v>1</v>
      </c>
      <c r="G94"/>
      <c r="H94"/>
      <c r="I94" s="20"/>
      <c r="J94" s="20"/>
      <c r="K94" s="20"/>
      <c r="L94" s="20"/>
    </row>
    <row r="95" spans="1:12" s="140" customFormat="1" ht="12.75">
      <c r="A95" s="152" t="s">
        <v>194</v>
      </c>
      <c r="B95" s="153">
        <v>2</v>
      </c>
      <c r="C95" s="154">
        <v>0.35416666666666663</v>
      </c>
      <c r="D95" s="153">
        <v>0</v>
      </c>
      <c r="E95" s="155">
        <v>0</v>
      </c>
      <c r="F95" s="162">
        <v>2</v>
      </c>
      <c r="I95" s="20"/>
      <c r="J95" s="20"/>
      <c r="K95" s="20"/>
      <c r="L95" s="20"/>
    </row>
    <row r="96" spans="1:12" s="140" customFormat="1" ht="12.75">
      <c r="A96" s="152" t="s">
        <v>195</v>
      </c>
      <c r="B96" s="153">
        <v>3</v>
      </c>
      <c r="C96" s="154">
        <v>0.3541666666666667</v>
      </c>
      <c r="D96" s="153">
        <v>0</v>
      </c>
      <c r="E96" s="155">
        <v>0</v>
      </c>
      <c r="F96" s="162">
        <v>3</v>
      </c>
      <c r="I96" s="20"/>
      <c r="J96" s="20"/>
      <c r="K96" s="20"/>
      <c r="L96" s="20"/>
    </row>
    <row r="97" spans="1:9" s="140" customFormat="1" ht="27" customHeight="1">
      <c r="A97" s="63" t="s">
        <v>393</v>
      </c>
      <c r="B97" s="159">
        <v>38</v>
      </c>
      <c r="C97" s="160">
        <v>0.3423611111111111</v>
      </c>
      <c r="D97" s="159">
        <v>4</v>
      </c>
      <c r="E97" s="171">
        <v>0.19791666666666666</v>
      </c>
      <c r="F97" s="159">
        <v>41.33333333333333</v>
      </c>
      <c r="I97" s="20"/>
    </row>
    <row r="98" spans="6:11" ht="12.75">
      <c r="F98"/>
      <c r="G98"/>
      <c r="H98"/>
      <c r="I98"/>
      <c r="J98"/>
      <c r="K98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7" s="20" customFormat="1" ht="84" customHeight="1">
      <c r="A101" s="19" t="s">
        <v>591</v>
      </c>
      <c r="B101" s="295" t="s">
        <v>590</v>
      </c>
      <c r="C101" s="296"/>
      <c r="D101" s="296"/>
      <c r="E101" s="296"/>
      <c r="F101" s="297"/>
      <c r="G101" s="75"/>
    </row>
    <row r="102" spans="1:6" s="20" customFormat="1" ht="39" customHeight="1">
      <c r="A102" s="322" t="s">
        <v>133</v>
      </c>
      <c r="B102" s="329" t="s">
        <v>500</v>
      </c>
      <c r="C102" s="330"/>
      <c r="D102" s="329" t="s">
        <v>501</v>
      </c>
      <c r="E102" s="330"/>
      <c r="F102" s="331" t="s">
        <v>502</v>
      </c>
    </row>
    <row r="103" spans="1:11" ht="24" customHeight="1">
      <c r="A103" s="322"/>
      <c r="B103" s="127" t="s">
        <v>504</v>
      </c>
      <c r="C103" s="124" t="s">
        <v>505</v>
      </c>
      <c r="D103" s="127" t="s">
        <v>504</v>
      </c>
      <c r="E103" s="124" t="s">
        <v>505</v>
      </c>
      <c r="F103" s="332"/>
      <c r="G103"/>
      <c r="H103"/>
      <c r="I103"/>
      <c r="J103"/>
      <c r="K103"/>
    </row>
    <row r="104" spans="1:6" s="140" customFormat="1" ht="12.75">
      <c r="A104" s="152" t="s">
        <v>265</v>
      </c>
      <c r="B104" s="153">
        <v>10</v>
      </c>
      <c r="C104" s="154">
        <v>0.3333333333333333</v>
      </c>
      <c r="D104" s="153">
        <v>0</v>
      </c>
      <c r="E104" s="155">
        <v>0</v>
      </c>
      <c r="F104" s="162">
        <v>10</v>
      </c>
    </row>
    <row r="105" spans="1:6" s="140" customFormat="1" ht="12.75">
      <c r="A105" s="152" t="s">
        <v>266</v>
      </c>
      <c r="B105" s="153">
        <v>2</v>
      </c>
      <c r="C105" s="154">
        <v>0.34375</v>
      </c>
      <c r="D105" s="153">
        <v>0</v>
      </c>
      <c r="E105" s="155">
        <v>0</v>
      </c>
      <c r="F105" s="162">
        <v>2</v>
      </c>
    </row>
    <row r="106" spans="1:6" s="140" customFormat="1" ht="12.75">
      <c r="A106" s="152" t="s">
        <v>272</v>
      </c>
      <c r="B106" s="153">
        <v>1</v>
      </c>
      <c r="C106" s="154">
        <v>0.3541666666666667</v>
      </c>
      <c r="D106" s="153">
        <v>0</v>
      </c>
      <c r="E106" s="155">
        <v>0</v>
      </c>
      <c r="F106" s="162">
        <v>1</v>
      </c>
    </row>
    <row r="107" spans="1:11" ht="12.75">
      <c r="A107" s="152" t="s">
        <v>273</v>
      </c>
      <c r="B107" s="153">
        <v>1</v>
      </c>
      <c r="C107" s="170">
        <v>0.34375</v>
      </c>
      <c r="D107" s="153">
        <v>1</v>
      </c>
      <c r="E107" s="154">
        <v>0.22916666666666669</v>
      </c>
      <c r="F107" s="162">
        <v>2</v>
      </c>
      <c r="G107"/>
      <c r="H107"/>
      <c r="I107"/>
      <c r="J107"/>
      <c r="K107"/>
    </row>
    <row r="108" spans="1:6" s="140" customFormat="1" ht="12.75">
      <c r="A108" s="152" t="s">
        <v>294</v>
      </c>
      <c r="B108" s="153">
        <v>1</v>
      </c>
      <c r="C108" s="154">
        <v>0.39583333333333337</v>
      </c>
      <c r="D108" s="153">
        <v>0</v>
      </c>
      <c r="E108" s="155">
        <v>0</v>
      </c>
      <c r="F108" s="162">
        <v>1</v>
      </c>
    </row>
    <row r="109" spans="1:6" s="140" customFormat="1" ht="12.75">
      <c r="A109" s="152" t="s">
        <v>295</v>
      </c>
      <c r="B109" s="153">
        <v>1</v>
      </c>
      <c r="C109" s="154">
        <v>0.375</v>
      </c>
      <c r="D109" s="153">
        <v>0</v>
      </c>
      <c r="E109" s="155">
        <v>0</v>
      </c>
      <c r="F109" s="162">
        <v>1</v>
      </c>
    </row>
    <row r="110" spans="1:11" ht="12.75">
      <c r="A110" s="152" t="s">
        <v>124</v>
      </c>
      <c r="B110" s="153">
        <v>10</v>
      </c>
      <c r="C110" s="170">
        <v>0.34201388888888884</v>
      </c>
      <c r="D110" s="153">
        <v>1</v>
      </c>
      <c r="E110" s="154">
        <v>0.20833333333333331</v>
      </c>
      <c r="F110" s="162">
        <v>11</v>
      </c>
      <c r="G110"/>
      <c r="H110"/>
      <c r="I110"/>
      <c r="J110"/>
      <c r="K110"/>
    </row>
    <row r="111" spans="1:11" ht="12.75">
      <c r="A111" s="152" t="s">
        <v>285</v>
      </c>
      <c r="B111" s="153">
        <v>0</v>
      </c>
      <c r="C111" s="155">
        <v>0</v>
      </c>
      <c r="D111" s="153">
        <v>1</v>
      </c>
      <c r="E111" s="154">
        <v>0.29166666666666663</v>
      </c>
      <c r="F111" s="162">
        <v>1</v>
      </c>
      <c r="G111"/>
      <c r="H111"/>
      <c r="I111"/>
      <c r="J111"/>
      <c r="K111"/>
    </row>
    <row r="112" spans="1:6" s="140" customFormat="1" ht="12.75">
      <c r="A112" s="152" t="s">
        <v>287</v>
      </c>
      <c r="B112" s="153">
        <v>7</v>
      </c>
      <c r="C112" s="154">
        <v>0.34201388888888884</v>
      </c>
      <c r="D112" s="153">
        <v>0</v>
      </c>
      <c r="E112" s="155">
        <v>0</v>
      </c>
      <c r="F112" s="162">
        <v>7</v>
      </c>
    </row>
    <row r="113" spans="1:11" ht="12.75">
      <c r="A113" s="152" t="s">
        <v>291</v>
      </c>
      <c r="B113" s="153">
        <v>1</v>
      </c>
      <c r="C113" s="170">
        <v>0.375</v>
      </c>
      <c r="D113" s="153">
        <v>1</v>
      </c>
      <c r="E113" s="154">
        <v>0.27083333333333337</v>
      </c>
      <c r="F113" s="162">
        <v>2</v>
      </c>
      <c r="G113"/>
      <c r="H113"/>
      <c r="I113"/>
      <c r="J113"/>
      <c r="K113"/>
    </row>
    <row r="114" spans="1:6" s="140" customFormat="1" ht="12.75">
      <c r="A114" s="152" t="s">
        <v>296</v>
      </c>
      <c r="B114" s="153">
        <v>1</v>
      </c>
      <c r="C114" s="154">
        <v>0.3333333333333333</v>
      </c>
      <c r="D114" s="153">
        <v>0</v>
      </c>
      <c r="E114" s="155">
        <v>0</v>
      </c>
      <c r="F114" s="162">
        <v>1</v>
      </c>
    </row>
    <row r="115" spans="1:6" s="140" customFormat="1" ht="27" customHeight="1">
      <c r="A115" s="63" t="s">
        <v>298</v>
      </c>
      <c r="B115" s="159">
        <v>35</v>
      </c>
      <c r="C115" s="160">
        <v>0.35381944444444446</v>
      </c>
      <c r="D115" s="159">
        <v>4</v>
      </c>
      <c r="E115" s="171">
        <v>0.25</v>
      </c>
      <c r="F115" s="159">
        <v>39</v>
      </c>
    </row>
    <row r="116" spans="1:5" ht="12.75">
      <c r="A116"/>
      <c r="B116"/>
      <c r="C116"/>
      <c r="D116"/>
      <c r="E116"/>
    </row>
    <row r="117" spans="6:11" ht="12.75">
      <c r="F117"/>
      <c r="G117"/>
      <c r="H117"/>
      <c r="I117"/>
      <c r="J117"/>
      <c r="K117"/>
    </row>
    <row r="118" spans="1:11" ht="12.75">
      <c r="A118"/>
      <c r="B118"/>
      <c r="C118"/>
      <c r="D118"/>
      <c r="E118"/>
      <c r="F118"/>
      <c r="G118"/>
      <c r="H118"/>
      <c r="I118"/>
      <c r="J118"/>
      <c r="K118"/>
    </row>
    <row r="119" spans="1:7" s="20" customFormat="1" ht="84" customHeight="1">
      <c r="A119" s="19" t="s">
        <v>593</v>
      </c>
      <c r="B119" s="295" t="s">
        <v>592</v>
      </c>
      <c r="C119" s="296"/>
      <c r="D119" s="296"/>
      <c r="E119" s="296"/>
      <c r="F119" s="297"/>
      <c r="G119" s="75"/>
    </row>
    <row r="120" spans="1:6" s="20" customFormat="1" ht="39" customHeight="1">
      <c r="A120" s="322" t="s">
        <v>133</v>
      </c>
      <c r="B120" s="329" t="s">
        <v>500</v>
      </c>
      <c r="C120" s="330"/>
      <c r="D120" s="329" t="s">
        <v>501</v>
      </c>
      <c r="E120" s="330"/>
      <c r="F120" s="331" t="s">
        <v>502</v>
      </c>
    </row>
    <row r="121" spans="1:11" ht="24" customHeight="1">
      <c r="A121" s="322"/>
      <c r="B121" s="127" t="s">
        <v>504</v>
      </c>
      <c r="C121" s="124" t="s">
        <v>505</v>
      </c>
      <c r="D121" s="127" t="s">
        <v>504</v>
      </c>
      <c r="E121" s="124" t="s">
        <v>505</v>
      </c>
      <c r="F121" s="332"/>
      <c r="G121"/>
      <c r="H121"/>
      <c r="I121"/>
      <c r="J121"/>
      <c r="K121"/>
    </row>
    <row r="122" spans="1:6" s="140" customFormat="1" ht="12.75">
      <c r="A122" s="152" t="s">
        <v>335</v>
      </c>
      <c r="B122" s="153">
        <v>2</v>
      </c>
      <c r="C122" s="154">
        <v>0.4375</v>
      </c>
      <c r="D122" s="153">
        <v>0</v>
      </c>
      <c r="E122" s="155">
        <v>0</v>
      </c>
      <c r="F122" s="162">
        <v>2</v>
      </c>
    </row>
    <row r="123" spans="1:6" s="140" customFormat="1" ht="12.75">
      <c r="A123" s="152" t="s">
        <v>125</v>
      </c>
      <c r="B123" s="153">
        <v>20</v>
      </c>
      <c r="C123" s="154">
        <v>0.37209201388888885</v>
      </c>
      <c r="D123" s="153">
        <v>0</v>
      </c>
      <c r="E123" s="155">
        <v>0</v>
      </c>
      <c r="F123" s="162">
        <v>20</v>
      </c>
    </row>
    <row r="124" spans="1:6" s="140" customFormat="1" ht="12.75">
      <c r="A124" s="152" t="s">
        <v>326</v>
      </c>
      <c r="B124" s="153">
        <v>4</v>
      </c>
      <c r="C124" s="154">
        <v>0.3333333333333333</v>
      </c>
      <c r="D124" s="153">
        <v>0</v>
      </c>
      <c r="E124" s="155">
        <v>0</v>
      </c>
      <c r="F124" s="162">
        <v>4</v>
      </c>
    </row>
    <row r="125" spans="1:11" ht="12.75">
      <c r="A125" s="152" t="s">
        <v>325</v>
      </c>
      <c r="B125" s="153">
        <v>1</v>
      </c>
      <c r="C125" s="170">
        <v>0.375</v>
      </c>
      <c r="D125" s="153">
        <v>2</v>
      </c>
      <c r="E125" s="154">
        <v>0.21875</v>
      </c>
      <c r="F125" s="162">
        <v>3</v>
      </c>
      <c r="G125"/>
      <c r="H125"/>
      <c r="I125"/>
      <c r="J125"/>
      <c r="K125"/>
    </row>
    <row r="126" spans="1:6" s="140" customFormat="1" ht="12.75">
      <c r="A126" s="152" t="s">
        <v>320</v>
      </c>
      <c r="B126" s="153">
        <v>3</v>
      </c>
      <c r="C126" s="154">
        <v>0.4375</v>
      </c>
      <c r="D126" s="153">
        <v>0</v>
      </c>
      <c r="E126" s="155">
        <v>0</v>
      </c>
      <c r="F126" s="162">
        <v>3</v>
      </c>
    </row>
    <row r="127" spans="1:6" s="140" customFormat="1" ht="12.75">
      <c r="A127" s="152" t="s">
        <v>318</v>
      </c>
      <c r="B127" s="153">
        <v>6</v>
      </c>
      <c r="C127" s="154">
        <v>0.4375</v>
      </c>
      <c r="D127" s="153">
        <v>0</v>
      </c>
      <c r="E127" s="155">
        <v>0</v>
      </c>
      <c r="F127" s="162">
        <v>6</v>
      </c>
    </row>
    <row r="128" spans="1:6" s="140" customFormat="1" ht="12.75">
      <c r="A128" s="152" t="s">
        <v>316</v>
      </c>
      <c r="B128" s="153">
        <v>1</v>
      </c>
      <c r="C128" s="154">
        <v>0.41666666666666663</v>
      </c>
      <c r="D128" s="153">
        <v>0</v>
      </c>
      <c r="E128" s="155">
        <v>0</v>
      </c>
      <c r="F128" s="162">
        <v>1</v>
      </c>
    </row>
    <row r="129" spans="1:6" s="140" customFormat="1" ht="12.75">
      <c r="A129" s="152" t="s">
        <v>314</v>
      </c>
      <c r="B129" s="153">
        <v>3</v>
      </c>
      <c r="C129" s="154">
        <v>0.375</v>
      </c>
      <c r="D129" s="153">
        <v>0</v>
      </c>
      <c r="E129" s="155">
        <v>0</v>
      </c>
      <c r="F129" s="162">
        <v>3</v>
      </c>
    </row>
    <row r="130" spans="1:6" s="140" customFormat="1" ht="12.75">
      <c r="A130" s="152" t="s">
        <v>310</v>
      </c>
      <c r="B130" s="153">
        <v>1</v>
      </c>
      <c r="C130" s="154">
        <v>0.41666666666666663</v>
      </c>
      <c r="D130" s="153">
        <v>0</v>
      </c>
      <c r="E130" s="155">
        <v>0</v>
      </c>
      <c r="F130" s="162">
        <v>1</v>
      </c>
    </row>
    <row r="131" spans="1:11" ht="12.75">
      <c r="A131" s="152" t="s">
        <v>347</v>
      </c>
      <c r="B131" s="153">
        <v>3</v>
      </c>
      <c r="C131" s="170">
        <v>0.34895833333333337</v>
      </c>
      <c r="D131" s="153">
        <v>1</v>
      </c>
      <c r="E131" s="154">
        <v>0.29166666666666663</v>
      </c>
      <c r="F131" s="162">
        <v>4</v>
      </c>
      <c r="G131"/>
      <c r="H131"/>
      <c r="I131"/>
      <c r="J131"/>
      <c r="K131"/>
    </row>
    <row r="132" spans="1:11" ht="12.75">
      <c r="A132" s="152" t="s">
        <v>304</v>
      </c>
      <c r="B132" s="153">
        <v>2</v>
      </c>
      <c r="C132" s="170">
        <v>0.3541666666666667</v>
      </c>
      <c r="D132" s="153">
        <v>3</v>
      </c>
      <c r="E132" s="154">
        <v>0.25</v>
      </c>
      <c r="F132" s="162">
        <v>5</v>
      </c>
      <c r="G132"/>
      <c r="H132"/>
      <c r="I132"/>
      <c r="J132"/>
      <c r="K132"/>
    </row>
    <row r="133" spans="1:6" s="140" customFormat="1" ht="12.75">
      <c r="A133" s="152" t="s">
        <v>301</v>
      </c>
      <c r="B133" s="153">
        <v>1</v>
      </c>
      <c r="C133" s="154">
        <v>0.3541666666666667</v>
      </c>
      <c r="D133" s="153">
        <v>0</v>
      </c>
      <c r="E133" s="155">
        <v>0</v>
      </c>
      <c r="F133" s="162">
        <v>1</v>
      </c>
    </row>
    <row r="134" spans="1:6" s="140" customFormat="1" ht="12.75">
      <c r="A134" s="152" t="s">
        <v>299</v>
      </c>
      <c r="B134" s="153">
        <v>1</v>
      </c>
      <c r="C134" s="154">
        <v>0.375</v>
      </c>
      <c r="D134" s="153">
        <v>0</v>
      </c>
      <c r="E134" s="155">
        <v>0</v>
      </c>
      <c r="F134" s="162">
        <v>1</v>
      </c>
    </row>
    <row r="135" spans="1:6" s="140" customFormat="1" ht="27" customHeight="1">
      <c r="A135" s="63" t="s">
        <v>396</v>
      </c>
      <c r="B135" s="159">
        <v>48</v>
      </c>
      <c r="C135" s="160">
        <v>0.3871961805555556</v>
      </c>
      <c r="D135" s="159">
        <v>6</v>
      </c>
      <c r="E135" s="171">
        <v>0.2534722222222222</v>
      </c>
      <c r="F135" s="159">
        <v>54</v>
      </c>
    </row>
    <row r="136" spans="1:11" ht="12.75">
      <c r="A136"/>
      <c r="B136"/>
      <c r="C136"/>
      <c r="D136"/>
      <c r="E136"/>
      <c r="F136"/>
      <c r="G136"/>
      <c r="H136"/>
      <c r="I136"/>
      <c r="J136"/>
      <c r="K136"/>
    </row>
    <row r="137" spans="1:11" ht="12.75">
      <c r="A137"/>
      <c r="B137"/>
      <c r="C137"/>
      <c r="D137"/>
      <c r="E137"/>
      <c r="F137"/>
      <c r="G137"/>
      <c r="H137"/>
      <c r="I137"/>
      <c r="J137"/>
      <c r="K137"/>
    </row>
    <row r="138" spans="1:7" s="20" customFormat="1" ht="84" customHeight="1">
      <c r="A138" s="19" t="s">
        <v>595</v>
      </c>
      <c r="B138" s="295" t="s">
        <v>594</v>
      </c>
      <c r="C138" s="296"/>
      <c r="D138" s="296"/>
      <c r="E138" s="296"/>
      <c r="F138" s="297"/>
      <c r="G138" s="75"/>
    </row>
    <row r="139" spans="1:6" s="20" customFormat="1" ht="39" customHeight="1">
      <c r="A139" s="322" t="s">
        <v>133</v>
      </c>
      <c r="B139" s="329" t="s">
        <v>500</v>
      </c>
      <c r="C139" s="330"/>
      <c r="D139" s="329" t="s">
        <v>501</v>
      </c>
      <c r="E139" s="330"/>
      <c r="F139" s="331" t="s">
        <v>502</v>
      </c>
    </row>
    <row r="140" spans="1:11" ht="24" customHeight="1">
      <c r="A140" s="322"/>
      <c r="B140" s="127" t="s">
        <v>504</v>
      </c>
      <c r="C140" s="124" t="s">
        <v>505</v>
      </c>
      <c r="D140" s="127" t="s">
        <v>504</v>
      </c>
      <c r="E140" s="124" t="s">
        <v>505</v>
      </c>
      <c r="F140" s="332"/>
      <c r="G140"/>
      <c r="H140"/>
      <c r="I140"/>
      <c r="J140"/>
      <c r="K140"/>
    </row>
    <row r="141" spans="1:6" s="140" customFormat="1" ht="12.75">
      <c r="A141" s="152" t="s">
        <v>126</v>
      </c>
      <c r="B141" s="153">
        <v>7</v>
      </c>
      <c r="C141" s="154">
        <v>0.3611111111111111</v>
      </c>
      <c r="D141" s="153">
        <v>0</v>
      </c>
      <c r="E141" s="155">
        <v>0</v>
      </c>
      <c r="F141" s="162">
        <v>7</v>
      </c>
    </row>
    <row r="142" spans="1:6" s="140" customFormat="1" ht="12.75">
      <c r="A142" s="152" t="s">
        <v>358</v>
      </c>
      <c r="B142" s="153">
        <v>1</v>
      </c>
      <c r="C142" s="154">
        <v>0.3333333333333333</v>
      </c>
      <c r="D142" s="153">
        <v>0</v>
      </c>
      <c r="E142" s="155">
        <v>0</v>
      </c>
      <c r="F142" s="162">
        <v>1</v>
      </c>
    </row>
    <row r="143" spans="1:6" s="140" customFormat="1" ht="12.75">
      <c r="A143" s="152" t="s">
        <v>360</v>
      </c>
      <c r="B143" s="153">
        <v>2</v>
      </c>
      <c r="C143" s="154">
        <v>0.375</v>
      </c>
      <c r="D143" s="153">
        <v>0</v>
      </c>
      <c r="E143" s="155">
        <v>0</v>
      </c>
      <c r="F143" s="162">
        <v>2</v>
      </c>
    </row>
    <row r="144" spans="1:6" s="140" customFormat="1" ht="12.75">
      <c r="A144" s="152" t="s">
        <v>366</v>
      </c>
      <c r="B144" s="153">
        <v>2</v>
      </c>
      <c r="C144" s="154">
        <v>0.375</v>
      </c>
      <c r="D144" s="153">
        <v>0</v>
      </c>
      <c r="E144" s="155">
        <v>0</v>
      </c>
      <c r="F144" s="162">
        <v>2</v>
      </c>
    </row>
    <row r="145" spans="1:6" s="140" customFormat="1" ht="27" customHeight="1">
      <c r="A145" s="63" t="s">
        <v>398</v>
      </c>
      <c r="B145" s="159">
        <v>12</v>
      </c>
      <c r="C145" s="160">
        <v>0.3611111111111111</v>
      </c>
      <c r="D145" s="159">
        <v>0</v>
      </c>
      <c r="E145" s="161">
        <v>0</v>
      </c>
      <c r="F145" s="159">
        <v>12</v>
      </c>
    </row>
    <row r="146" spans="1:11" ht="12.75">
      <c r="A146"/>
      <c r="B146"/>
      <c r="C146"/>
      <c r="D146"/>
      <c r="E146"/>
      <c r="F146"/>
      <c r="G146"/>
      <c r="H146"/>
      <c r="I146"/>
      <c r="J146"/>
      <c r="K146"/>
    </row>
    <row r="147" spans="1:11" ht="12.75">
      <c r="A147" s="45"/>
      <c r="B147" s="42"/>
      <c r="C147" s="54"/>
      <c r="D147" s="42"/>
      <c r="E147" s="42"/>
      <c r="F147"/>
      <c r="G147"/>
      <c r="H147"/>
      <c r="I147"/>
      <c r="J147"/>
      <c r="K147"/>
    </row>
    <row r="148" spans="1:11" ht="12.75">
      <c r="A148" s="45"/>
      <c r="B148" s="42"/>
      <c r="C148" s="54"/>
      <c r="D148" s="42"/>
      <c r="E148" s="42"/>
      <c r="F148"/>
      <c r="G148"/>
      <c r="H148"/>
      <c r="I148"/>
      <c r="J148"/>
      <c r="K148"/>
    </row>
    <row r="149" spans="1:7" s="20" customFormat="1" ht="84" customHeight="1">
      <c r="A149" s="19" t="s">
        <v>597</v>
      </c>
      <c r="B149" s="295" t="s">
        <v>596</v>
      </c>
      <c r="C149" s="296"/>
      <c r="D149" s="296"/>
      <c r="E149" s="296"/>
      <c r="F149" s="297"/>
      <c r="G149" s="75"/>
    </row>
    <row r="150" spans="1:6" s="20" customFormat="1" ht="39" customHeight="1">
      <c r="A150" s="322" t="s">
        <v>133</v>
      </c>
      <c r="B150" s="329" t="s">
        <v>500</v>
      </c>
      <c r="C150" s="330"/>
      <c r="D150" s="329" t="s">
        <v>501</v>
      </c>
      <c r="E150" s="330"/>
      <c r="F150" s="331" t="s">
        <v>502</v>
      </c>
    </row>
    <row r="151" spans="1:11" ht="24" customHeight="1">
      <c r="A151" s="322"/>
      <c r="B151" s="127" t="s">
        <v>504</v>
      </c>
      <c r="C151" s="124" t="s">
        <v>505</v>
      </c>
      <c r="D151" s="127" t="s">
        <v>504</v>
      </c>
      <c r="E151" s="124" t="s">
        <v>505</v>
      </c>
      <c r="F151" s="332"/>
      <c r="G151"/>
      <c r="H151"/>
      <c r="I151"/>
      <c r="J151"/>
      <c r="K151"/>
    </row>
    <row r="152" spans="1:6" s="140" customFormat="1" ht="12.75">
      <c r="A152" s="152" t="s">
        <v>369</v>
      </c>
      <c r="B152" s="153">
        <v>1</v>
      </c>
      <c r="C152" s="154">
        <v>0.3333333333333333</v>
      </c>
      <c r="D152" s="153">
        <v>0</v>
      </c>
      <c r="E152" s="155">
        <v>0</v>
      </c>
      <c r="F152" s="162">
        <v>1</v>
      </c>
    </row>
    <row r="153" spans="1:6" s="140" customFormat="1" ht="12.75">
      <c r="A153" s="152" t="s">
        <v>383</v>
      </c>
      <c r="B153" s="153">
        <v>1</v>
      </c>
      <c r="C153" s="154">
        <v>0.3541666666666667</v>
      </c>
      <c r="D153" s="153">
        <v>0</v>
      </c>
      <c r="E153" s="155">
        <v>0</v>
      </c>
      <c r="F153" s="162">
        <v>1</v>
      </c>
    </row>
    <row r="154" spans="1:6" s="140" customFormat="1" ht="12.75">
      <c r="A154" s="152" t="s">
        <v>384</v>
      </c>
      <c r="B154" s="153">
        <v>4</v>
      </c>
      <c r="C154" s="154">
        <v>0.3333333333333333</v>
      </c>
      <c r="D154" s="153">
        <v>0</v>
      </c>
      <c r="E154" s="155">
        <v>0</v>
      </c>
      <c r="F154" s="162">
        <v>4</v>
      </c>
    </row>
    <row r="155" spans="1:6" s="140" customFormat="1" ht="12.75">
      <c r="A155" s="152" t="s">
        <v>380</v>
      </c>
      <c r="B155" s="153">
        <v>10</v>
      </c>
      <c r="C155" s="154">
        <v>0.3375</v>
      </c>
      <c r="D155" s="153">
        <v>0</v>
      </c>
      <c r="E155" s="155">
        <v>0</v>
      </c>
      <c r="F155" s="162">
        <v>10</v>
      </c>
    </row>
    <row r="156" spans="1:6" s="140" customFormat="1" ht="12.75">
      <c r="A156" s="152" t="s">
        <v>127</v>
      </c>
      <c r="B156" s="153">
        <v>24</v>
      </c>
      <c r="C156" s="154">
        <v>0.36921296296296297</v>
      </c>
      <c r="D156" s="153">
        <v>0</v>
      </c>
      <c r="E156" s="155">
        <v>0</v>
      </c>
      <c r="F156" s="162">
        <v>24</v>
      </c>
    </row>
    <row r="157" spans="1:6" s="140" customFormat="1" ht="12.75">
      <c r="A157" s="152" t="s">
        <v>378</v>
      </c>
      <c r="B157" s="153">
        <v>2</v>
      </c>
      <c r="C157" s="154">
        <v>0.3333333333333333</v>
      </c>
      <c r="D157" s="153">
        <v>0</v>
      </c>
      <c r="E157" s="155">
        <v>0</v>
      </c>
      <c r="F157" s="162">
        <v>2</v>
      </c>
    </row>
    <row r="158" spans="1:6" s="140" customFormat="1" ht="27" customHeight="1">
      <c r="A158" s="63" t="s">
        <v>401</v>
      </c>
      <c r="B158" s="159">
        <v>42</v>
      </c>
      <c r="C158" s="160">
        <v>0.34347993827160495</v>
      </c>
      <c r="D158" s="159">
        <v>0</v>
      </c>
      <c r="E158" s="161">
        <v>0</v>
      </c>
      <c r="F158" s="159">
        <v>42</v>
      </c>
    </row>
    <row r="159" spans="1:11" ht="12.75">
      <c r="A159" s="45"/>
      <c r="B159" s="42"/>
      <c r="C159" s="42"/>
      <c r="D159" s="42"/>
      <c r="E159" s="42"/>
      <c r="F159"/>
      <c r="G159"/>
      <c r="H159"/>
      <c r="I159"/>
      <c r="J159"/>
      <c r="K159"/>
    </row>
    <row r="160" spans="2:12" ht="12.75">
      <c r="B160" s="48"/>
      <c r="C160" s="47"/>
      <c r="D160" s="48"/>
      <c r="E160" s="48"/>
      <c r="F160" s="48"/>
      <c r="G160" s="48"/>
      <c r="H160" s="48"/>
      <c r="I160" s="48"/>
      <c r="J160" s="49"/>
      <c r="K160" s="49"/>
      <c r="L160" s="49"/>
    </row>
    <row r="161" spans="1:12" ht="12.75">
      <c r="A161" s="45"/>
      <c r="B161" s="42"/>
      <c r="C161" s="50"/>
      <c r="D161" s="42"/>
      <c r="E161" s="42"/>
      <c r="F161" s="42"/>
      <c r="G161" s="42"/>
      <c r="H161" s="42"/>
      <c r="I161" s="42"/>
      <c r="J161" s="42"/>
      <c r="K161" s="42"/>
      <c r="L161" s="42"/>
    </row>
    <row r="162" spans="1:7" s="20" customFormat="1" ht="84" customHeight="1">
      <c r="A162" s="19" t="s">
        <v>599</v>
      </c>
      <c r="B162" s="295" t="s">
        <v>598</v>
      </c>
      <c r="C162" s="296"/>
      <c r="D162" s="296"/>
      <c r="E162" s="296"/>
      <c r="F162" s="297"/>
      <c r="G162" s="75"/>
    </row>
    <row r="163" spans="1:6" s="20" customFormat="1" ht="39" customHeight="1">
      <c r="A163" s="322" t="s">
        <v>133</v>
      </c>
      <c r="B163" s="329" t="s">
        <v>500</v>
      </c>
      <c r="C163" s="330"/>
      <c r="D163" s="329" t="s">
        <v>501</v>
      </c>
      <c r="E163" s="330"/>
      <c r="F163" s="331" t="s">
        <v>502</v>
      </c>
    </row>
    <row r="164" spans="1:11" ht="24" customHeight="1">
      <c r="A164" s="322"/>
      <c r="B164" s="127" t="s">
        <v>504</v>
      </c>
      <c r="C164" s="124" t="s">
        <v>505</v>
      </c>
      <c r="D164" s="127" t="s">
        <v>504</v>
      </c>
      <c r="E164" s="124" t="s">
        <v>505</v>
      </c>
      <c r="F164" s="332"/>
      <c r="G164"/>
      <c r="H164"/>
      <c r="I164"/>
      <c r="J164"/>
      <c r="K164"/>
    </row>
    <row r="165" spans="1:11" ht="12.75">
      <c r="A165" s="152" t="s">
        <v>196</v>
      </c>
      <c r="B165" s="153">
        <v>0</v>
      </c>
      <c r="C165" s="155">
        <v>0</v>
      </c>
      <c r="D165" s="153">
        <v>1</v>
      </c>
      <c r="E165" s="154">
        <v>0.20833333333333331</v>
      </c>
      <c r="F165" s="162">
        <v>1</v>
      </c>
      <c r="G165"/>
      <c r="H165"/>
      <c r="I165"/>
      <c r="J165"/>
      <c r="K165"/>
    </row>
    <row r="166" spans="1:11" ht="12.75">
      <c r="A166" s="152" t="s">
        <v>207</v>
      </c>
      <c r="B166" s="153">
        <v>1</v>
      </c>
      <c r="C166" s="170">
        <v>0.375</v>
      </c>
      <c r="D166" s="153">
        <v>1</v>
      </c>
      <c r="E166" s="154">
        <v>0.25</v>
      </c>
      <c r="F166" s="162">
        <v>2</v>
      </c>
      <c r="G166"/>
      <c r="H166"/>
      <c r="I166"/>
      <c r="J166"/>
      <c r="K166"/>
    </row>
    <row r="167" spans="1:6" s="140" customFormat="1" ht="12.75">
      <c r="A167" s="152" t="s">
        <v>215</v>
      </c>
      <c r="B167" s="153">
        <v>1</v>
      </c>
      <c r="C167" s="154">
        <v>0.375</v>
      </c>
      <c r="D167" s="153">
        <v>0</v>
      </c>
      <c r="E167" s="155">
        <v>0</v>
      </c>
      <c r="F167" s="162">
        <v>1</v>
      </c>
    </row>
    <row r="168" spans="1:11" ht="12.75">
      <c r="A168" s="152" t="s">
        <v>197</v>
      </c>
      <c r="B168" s="153">
        <v>1</v>
      </c>
      <c r="C168" s="170">
        <v>0.3333333333333333</v>
      </c>
      <c r="D168" s="153">
        <v>1</v>
      </c>
      <c r="E168" s="154">
        <v>0.22916666666666669</v>
      </c>
      <c r="F168" s="162">
        <v>2</v>
      </c>
      <c r="G168"/>
      <c r="H168"/>
      <c r="I168"/>
      <c r="J168"/>
      <c r="K168"/>
    </row>
    <row r="169" spans="1:11" ht="12.75">
      <c r="A169" s="152" t="s">
        <v>198</v>
      </c>
      <c r="B169" s="153">
        <v>10</v>
      </c>
      <c r="C169" s="170">
        <v>0.38333333333333336</v>
      </c>
      <c r="D169" s="153">
        <v>1</v>
      </c>
      <c r="E169" s="154">
        <v>0.25</v>
      </c>
      <c r="F169" s="162">
        <v>11</v>
      </c>
      <c r="G169"/>
      <c r="H169"/>
      <c r="I169"/>
      <c r="J169"/>
      <c r="K169"/>
    </row>
    <row r="170" spans="1:11" ht="12.75">
      <c r="A170" s="152" t="s">
        <v>199</v>
      </c>
      <c r="B170" s="153">
        <v>4</v>
      </c>
      <c r="C170" s="170">
        <v>0.375</v>
      </c>
      <c r="D170" s="153">
        <v>1</v>
      </c>
      <c r="E170" s="154">
        <v>0.20833333333333331</v>
      </c>
      <c r="F170" s="162">
        <v>5</v>
      </c>
      <c r="G170"/>
      <c r="H170"/>
      <c r="I170"/>
      <c r="J170"/>
      <c r="K170"/>
    </row>
    <row r="171" spans="1:11" ht="12.75">
      <c r="A171" s="152" t="s">
        <v>216</v>
      </c>
      <c r="B171" s="153">
        <v>0</v>
      </c>
      <c r="C171" s="155">
        <v>0</v>
      </c>
      <c r="D171" s="153">
        <v>2</v>
      </c>
      <c r="E171" s="154">
        <v>0.25</v>
      </c>
      <c r="F171" s="162">
        <v>2</v>
      </c>
      <c r="G171"/>
      <c r="H171"/>
      <c r="I171"/>
      <c r="J171"/>
      <c r="K171"/>
    </row>
    <row r="172" spans="1:6" s="140" customFormat="1" ht="12.75">
      <c r="A172" s="152" t="s">
        <v>200</v>
      </c>
      <c r="B172" s="153">
        <v>6</v>
      </c>
      <c r="C172" s="154">
        <v>0.375</v>
      </c>
      <c r="D172" s="153">
        <v>6</v>
      </c>
      <c r="E172" s="154">
        <v>0.26041666666666663</v>
      </c>
      <c r="F172" s="162">
        <v>12</v>
      </c>
    </row>
    <row r="173" spans="1:11" ht="12.75">
      <c r="A173" s="152" t="s">
        <v>201</v>
      </c>
      <c r="B173" s="153">
        <v>0</v>
      </c>
      <c r="C173" s="155">
        <v>0</v>
      </c>
      <c r="D173" s="153">
        <v>1</v>
      </c>
      <c r="E173" s="154">
        <v>0.27083333333333337</v>
      </c>
      <c r="F173" s="162">
        <v>1</v>
      </c>
      <c r="G173"/>
      <c r="H173"/>
      <c r="I173"/>
      <c r="J173"/>
      <c r="K173"/>
    </row>
    <row r="174" spans="1:11" ht="12.75">
      <c r="A174" s="152" t="s">
        <v>217</v>
      </c>
      <c r="B174" s="153">
        <v>0</v>
      </c>
      <c r="C174" s="155">
        <v>0</v>
      </c>
      <c r="D174" s="153">
        <v>1</v>
      </c>
      <c r="E174" s="154">
        <v>0.3125</v>
      </c>
      <c r="F174" s="162">
        <v>1</v>
      </c>
      <c r="G174"/>
      <c r="H174"/>
      <c r="I174"/>
      <c r="J174"/>
      <c r="K174"/>
    </row>
    <row r="175" spans="1:6" s="140" customFormat="1" ht="12.75">
      <c r="A175" s="152" t="s">
        <v>203</v>
      </c>
      <c r="B175" s="153">
        <v>1</v>
      </c>
      <c r="C175" s="154">
        <v>0.3333333333333333</v>
      </c>
      <c r="D175" s="153">
        <v>0</v>
      </c>
      <c r="E175" s="155">
        <v>0</v>
      </c>
      <c r="F175" s="162">
        <v>1</v>
      </c>
    </row>
    <row r="176" spans="1:6" s="140" customFormat="1" ht="12.75">
      <c r="A176" s="152" t="s">
        <v>204</v>
      </c>
      <c r="B176" s="153">
        <v>1</v>
      </c>
      <c r="C176" s="154">
        <v>0.3333333333333333</v>
      </c>
      <c r="D176" s="153">
        <v>0</v>
      </c>
      <c r="E176" s="155">
        <v>0</v>
      </c>
      <c r="F176" s="162">
        <v>1</v>
      </c>
    </row>
    <row r="177" spans="1:11" ht="12.75">
      <c r="A177" s="152" t="s">
        <v>218</v>
      </c>
      <c r="B177" s="153">
        <v>0</v>
      </c>
      <c r="C177" s="155">
        <v>0</v>
      </c>
      <c r="D177" s="153">
        <v>1</v>
      </c>
      <c r="E177" s="154">
        <v>0.27083333333333337</v>
      </c>
      <c r="F177" s="162">
        <v>1</v>
      </c>
      <c r="G177"/>
      <c r="H177"/>
      <c r="I177"/>
      <c r="J177"/>
      <c r="K177"/>
    </row>
    <row r="178" spans="1:11" ht="12.75">
      <c r="A178" s="152" t="s">
        <v>219</v>
      </c>
      <c r="B178" s="153">
        <v>0</v>
      </c>
      <c r="C178" s="155">
        <v>0</v>
      </c>
      <c r="D178" s="153">
        <v>1</v>
      </c>
      <c r="E178" s="154">
        <v>0.29166666666666663</v>
      </c>
      <c r="F178" s="162">
        <v>1</v>
      </c>
      <c r="G178"/>
      <c r="H178"/>
      <c r="I178"/>
      <c r="J178"/>
      <c r="K178"/>
    </row>
    <row r="179" spans="1:11" ht="12.75">
      <c r="A179" s="152" t="s">
        <v>220</v>
      </c>
      <c r="B179" s="153">
        <v>0</v>
      </c>
      <c r="C179" s="155">
        <v>0</v>
      </c>
      <c r="D179" s="153">
        <v>1</v>
      </c>
      <c r="E179" s="154">
        <v>0.20833333333333331</v>
      </c>
      <c r="F179" s="162">
        <v>1</v>
      </c>
      <c r="G179"/>
      <c r="H179"/>
      <c r="I179"/>
      <c r="J179"/>
      <c r="K179"/>
    </row>
    <row r="180" spans="1:6" s="140" customFormat="1" ht="27" customHeight="1">
      <c r="A180" s="63" t="s">
        <v>402</v>
      </c>
      <c r="B180" s="159">
        <v>25</v>
      </c>
      <c r="C180" s="160">
        <v>0.36041666666666666</v>
      </c>
      <c r="D180" s="159">
        <v>18</v>
      </c>
      <c r="E180" s="171">
        <v>0.2508680555555556</v>
      </c>
      <c r="F180" s="159">
        <v>43</v>
      </c>
    </row>
    <row r="181" spans="2:12" ht="12.75">
      <c r="B181" s="47"/>
      <c r="C181" s="47"/>
      <c r="D181" s="48"/>
      <c r="E181" s="48"/>
      <c r="F181" s="48"/>
      <c r="G181" s="48"/>
      <c r="H181" s="48"/>
      <c r="I181" s="48"/>
      <c r="J181" s="48"/>
      <c r="K181" s="48"/>
      <c r="L181" s="49"/>
    </row>
    <row r="182" spans="2:12" ht="12.75">
      <c r="B182" s="47"/>
      <c r="C182" s="47"/>
      <c r="D182" s="48"/>
      <c r="E182" s="48"/>
      <c r="F182" s="52"/>
      <c r="G182" s="52"/>
      <c r="H182" s="52"/>
      <c r="I182" s="48"/>
      <c r="J182" s="49"/>
      <c r="K182" s="48"/>
      <c r="L182" s="49"/>
    </row>
    <row r="184" spans="1:7" s="20" customFormat="1" ht="69.75" customHeight="1">
      <c r="A184" s="19" t="s">
        <v>601</v>
      </c>
      <c r="B184" s="295" t="s">
        <v>600</v>
      </c>
      <c r="C184" s="296"/>
      <c r="D184" s="296"/>
      <c r="E184" s="296"/>
      <c r="F184" s="297"/>
      <c r="G184" s="75"/>
    </row>
    <row r="185" spans="1:6" s="20" customFormat="1" ht="39" customHeight="1">
      <c r="A185" s="322" t="s">
        <v>133</v>
      </c>
      <c r="B185" s="329" t="s">
        <v>500</v>
      </c>
      <c r="C185" s="330"/>
      <c r="D185" s="329" t="s">
        <v>501</v>
      </c>
      <c r="E185" s="330"/>
      <c r="F185" s="331" t="s">
        <v>502</v>
      </c>
    </row>
    <row r="186" spans="1:11" ht="24" customHeight="1">
      <c r="A186" s="322"/>
      <c r="B186" s="127" t="s">
        <v>504</v>
      </c>
      <c r="C186" s="124" t="s">
        <v>505</v>
      </c>
      <c r="D186" s="127" t="s">
        <v>504</v>
      </c>
      <c r="E186" s="124" t="s">
        <v>505</v>
      </c>
      <c r="F186" s="332"/>
      <c r="G186"/>
      <c r="H186"/>
      <c r="I186"/>
      <c r="J186"/>
      <c r="K186"/>
    </row>
    <row r="187" spans="1:11" ht="12.75">
      <c r="A187" s="152" t="s">
        <v>129</v>
      </c>
      <c r="B187" s="153">
        <v>1</v>
      </c>
      <c r="C187" s="170">
        <v>0.3333333333333333</v>
      </c>
      <c r="D187" s="153">
        <v>2</v>
      </c>
      <c r="E187" s="154">
        <v>0.25</v>
      </c>
      <c r="F187" s="162">
        <v>3</v>
      </c>
      <c r="G187"/>
      <c r="H187"/>
      <c r="I187"/>
      <c r="J187"/>
      <c r="K187"/>
    </row>
    <row r="188" spans="1:6" s="140" customFormat="1" ht="27" customHeight="1">
      <c r="A188" s="63" t="s">
        <v>404</v>
      </c>
      <c r="B188" s="159">
        <v>1</v>
      </c>
      <c r="C188" s="160">
        <v>0.3333333333333333</v>
      </c>
      <c r="D188" s="159">
        <v>2</v>
      </c>
      <c r="E188" s="171">
        <v>0.25</v>
      </c>
      <c r="F188" s="159">
        <v>3</v>
      </c>
    </row>
    <row r="189" spans="1:11" ht="12.75">
      <c r="A189"/>
      <c r="B189"/>
      <c r="C189"/>
      <c r="D189"/>
      <c r="E189"/>
      <c r="F189"/>
      <c r="G189"/>
      <c r="H189"/>
      <c r="I189"/>
      <c r="J189"/>
      <c r="K189"/>
    </row>
  </sheetData>
  <mergeCells count="52">
    <mergeCell ref="A47:G47"/>
    <mergeCell ref="B162:F162"/>
    <mergeCell ref="A185:A186"/>
    <mergeCell ref="B185:C185"/>
    <mergeCell ref="D185:E185"/>
    <mergeCell ref="F185:F186"/>
    <mergeCell ref="B184:F184"/>
    <mergeCell ref="A163:A164"/>
    <mergeCell ref="B163:C163"/>
    <mergeCell ref="D163:E163"/>
    <mergeCell ref="F163:F164"/>
    <mergeCell ref="B138:F138"/>
    <mergeCell ref="A150:A151"/>
    <mergeCell ref="B150:C150"/>
    <mergeCell ref="D150:E150"/>
    <mergeCell ref="F150:F151"/>
    <mergeCell ref="B149:F149"/>
    <mergeCell ref="A139:A140"/>
    <mergeCell ref="B139:C139"/>
    <mergeCell ref="D139:E139"/>
    <mergeCell ref="F139:F140"/>
    <mergeCell ref="B101:F101"/>
    <mergeCell ref="A120:A121"/>
    <mergeCell ref="B120:C120"/>
    <mergeCell ref="D120:E120"/>
    <mergeCell ref="F120:F121"/>
    <mergeCell ref="B119:F119"/>
    <mergeCell ref="B102:C102"/>
    <mergeCell ref="D102:E102"/>
    <mergeCell ref="F102:F103"/>
    <mergeCell ref="A102:A103"/>
    <mergeCell ref="B61:F61"/>
    <mergeCell ref="A75:A76"/>
    <mergeCell ref="B75:C75"/>
    <mergeCell ref="D75:E75"/>
    <mergeCell ref="F75:F76"/>
    <mergeCell ref="B74:F74"/>
    <mergeCell ref="A62:A63"/>
    <mergeCell ref="B62:C62"/>
    <mergeCell ref="D62:E62"/>
    <mergeCell ref="F62:F63"/>
    <mergeCell ref="B49:F49"/>
    <mergeCell ref="A50:A51"/>
    <mergeCell ref="B50:C50"/>
    <mergeCell ref="D50:E50"/>
    <mergeCell ref="F50:F51"/>
    <mergeCell ref="B1:G1"/>
    <mergeCell ref="A2:A3"/>
    <mergeCell ref="B2:C2"/>
    <mergeCell ref="D2:E2"/>
    <mergeCell ref="F2:F3"/>
    <mergeCell ref="G2:G3"/>
  </mergeCells>
  <printOptions horizontalCentered="1"/>
  <pageMargins left="0" right="0" top="0.5905511811023623" bottom="0.5905511811023623" header="0.31496062992125984" footer="0.31496062992125984"/>
  <pageSetup horizontalDpi="600" verticalDpi="600" orientation="portrait" paperSize="9" r:id="rId2"/>
  <rowBreaks count="4" manualBreakCount="4">
    <brk id="73" max="255" man="1"/>
    <brk id="116" max="6" man="1"/>
    <brk id="148" max="255" man="1"/>
    <brk id="183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15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9.421875" style="47" customWidth="1"/>
    <col min="2" max="2" width="6.7109375" style="48" bestFit="1" customWidth="1"/>
    <col min="3" max="3" width="11.140625" style="48" customWidth="1"/>
    <col min="4" max="4" width="6.7109375" style="48" customWidth="1"/>
    <col min="5" max="5" width="8.57421875" style="48" customWidth="1"/>
    <col min="6" max="6" width="6.8515625" style="48" customWidth="1"/>
    <col min="7" max="7" width="8.28125" style="48" customWidth="1"/>
    <col min="8" max="8" width="5.140625" style="48" customWidth="1"/>
    <col min="9" max="9" width="10.57421875" style="48" customWidth="1"/>
    <col min="10" max="10" width="4.140625" style="48" bestFit="1" customWidth="1"/>
    <col min="11" max="11" width="5.57421875" style="48" customWidth="1"/>
  </cols>
  <sheetData>
    <row r="1" spans="1:11" ht="59.25" customHeight="1">
      <c r="A1" s="86" t="s">
        <v>603</v>
      </c>
      <c r="B1" s="303" t="s">
        <v>602</v>
      </c>
      <c r="C1" s="284"/>
      <c r="D1" s="284"/>
      <c r="E1" s="284"/>
      <c r="F1" s="284"/>
      <c r="G1" s="285"/>
      <c r="H1"/>
      <c r="I1"/>
      <c r="J1"/>
      <c r="K1"/>
    </row>
    <row r="2" spans="1:8" s="123" customFormat="1" ht="30" customHeight="1">
      <c r="A2" s="286" t="s">
        <v>145</v>
      </c>
      <c r="B2" s="329" t="s">
        <v>500</v>
      </c>
      <c r="C2" s="330"/>
      <c r="D2" s="329" t="s">
        <v>501</v>
      </c>
      <c r="E2" s="330"/>
      <c r="F2" s="331" t="s">
        <v>502</v>
      </c>
      <c r="G2" s="327" t="s">
        <v>503</v>
      </c>
      <c r="H2" s="122"/>
    </row>
    <row r="3" spans="1:8" s="123" customFormat="1" ht="39.75" customHeight="1">
      <c r="A3" s="287"/>
      <c r="B3" s="127" t="s">
        <v>504</v>
      </c>
      <c r="C3" s="124" t="s">
        <v>505</v>
      </c>
      <c r="D3" s="127" t="s">
        <v>504</v>
      </c>
      <c r="E3" s="124" t="s">
        <v>505</v>
      </c>
      <c r="F3" s="332"/>
      <c r="G3" s="327"/>
      <c r="H3" s="122"/>
    </row>
    <row r="4" spans="1:7" s="140" customFormat="1" ht="13.5" customHeight="1">
      <c r="A4" s="6" t="s">
        <v>121</v>
      </c>
      <c r="B4" s="142">
        <v>10</v>
      </c>
      <c r="C4" s="135">
        <v>0.3350694444444444</v>
      </c>
      <c r="D4" s="142">
        <v>0</v>
      </c>
      <c r="E4" s="139">
        <v>0</v>
      </c>
      <c r="F4" s="142">
        <v>10</v>
      </c>
      <c r="G4" s="147">
        <f>F4/$F$13*100</f>
        <v>8.333333333333332</v>
      </c>
    </row>
    <row r="5" spans="1:7" s="140" customFormat="1" ht="13.5" customHeight="1">
      <c r="A5" s="6" t="s">
        <v>122</v>
      </c>
      <c r="B5" s="143">
        <v>9</v>
      </c>
      <c r="C5" s="136">
        <v>0.36388888888888893</v>
      </c>
      <c r="D5" s="143">
        <v>1</v>
      </c>
      <c r="E5" s="136">
        <v>0.27083333333333337</v>
      </c>
      <c r="F5" s="143">
        <v>10</v>
      </c>
      <c r="G5" s="148">
        <f aca="true" t="shared" si="0" ref="G5:G13">F5/$F$13*100</f>
        <v>8.333333333333332</v>
      </c>
    </row>
    <row r="6" spans="1:7" s="140" customFormat="1" ht="13.5" customHeight="1">
      <c r="A6" s="6" t="s">
        <v>123</v>
      </c>
      <c r="B6" s="143">
        <v>9</v>
      </c>
      <c r="C6" s="137">
        <v>0.41909722222222223</v>
      </c>
      <c r="D6" s="143">
        <v>1</v>
      </c>
      <c r="E6" s="137">
        <v>0.20833333333333337</v>
      </c>
      <c r="F6" s="143">
        <v>10</v>
      </c>
      <c r="G6" s="149">
        <f t="shared" si="0"/>
        <v>8.333333333333332</v>
      </c>
    </row>
    <row r="7" spans="1:7" s="140" customFormat="1" ht="13.5" customHeight="1">
      <c r="A7" s="6" t="s">
        <v>124</v>
      </c>
      <c r="B7" s="143">
        <v>9</v>
      </c>
      <c r="C7" s="137">
        <v>0.34930555555555554</v>
      </c>
      <c r="D7" s="143">
        <v>3</v>
      </c>
      <c r="E7" s="137">
        <v>0.3020833333333333</v>
      </c>
      <c r="F7" s="143">
        <v>12</v>
      </c>
      <c r="G7" s="149">
        <f t="shared" si="0"/>
        <v>10</v>
      </c>
    </row>
    <row r="8" spans="1:7" s="140" customFormat="1" ht="13.5" customHeight="1">
      <c r="A8" s="6" t="s">
        <v>125</v>
      </c>
      <c r="B8" s="143">
        <v>12</v>
      </c>
      <c r="C8" s="137">
        <v>0.3839285714285715</v>
      </c>
      <c r="D8" s="143">
        <v>6</v>
      </c>
      <c r="E8" s="137">
        <v>0.2421875</v>
      </c>
      <c r="F8" s="143">
        <v>18</v>
      </c>
      <c r="G8" s="149">
        <f t="shared" si="0"/>
        <v>15</v>
      </c>
    </row>
    <row r="9" spans="1:7" s="140" customFormat="1" ht="13.5" customHeight="1">
      <c r="A9" s="6" t="s">
        <v>126</v>
      </c>
      <c r="B9" s="143">
        <v>18</v>
      </c>
      <c r="C9" s="137">
        <v>0.3784090909090909</v>
      </c>
      <c r="D9" s="143">
        <v>9</v>
      </c>
      <c r="E9" s="181">
        <v>0.25260416666666663</v>
      </c>
      <c r="F9" s="143">
        <v>27</v>
      </c>
      <c r="G9" s="149">
        <f t="shared" si="0"/>
        <v>22.5</v>
      </c>
    </row>
    <row r="10" spans="1:7" s="140" customFormat="1" ht="13.5" customHeight="1">
      <c r="A10" s="6" t="s">
        <v>127</v>
      </c>
      <c r="B10" s="143">
        <v>13</v>
      </c>
      <c r="C10" s="137">
        <v>0.3552083333333333</v>
      </c>
      <c r="D10" s="143">
        <v>1</v>
      </c>
      <c r="E10" s="181">
        <v>0.125</v>
      </c>
      <c r="F10" s="143">
        <v>14</v>
      </c>
      <c r="G10" s="149">
        <f t="shared" si="0"/>
        <v>11.666666666666666</v>
      </c>
    </row>
    <row r="11" spans="1:7" s="140" customFormat="1" ht="13.5" customHeight="1">
      <c r="A11" s="6" t="s">
        <v>128</v>
      </c>
      <c r="B11" s="143">
        <v>3</v>
      </c>
      <c r="C11" s="137">
        <v>0.4375</v>
      </c>
      <c r="D11" s="143">
        <v>3</v>
      </c>
      <c r="E11" s="137">
        <v>0.28125</v>
      </c>
      <c r="F11" s="143">
        <v>6</v>
      </c>
      <c r="G11" s="149">
        <f t="shared" si="0"/>
        <v>5</v>
      </c>
    </row>
    <row r="12" spans="1:7" s="140" customFormat="1" ht="13.5" customHeight="1">
      <c r="A12" s="6" t="s">
        <v>129</v>
      </c>
      <c r="B12" s="143">
        <v>7</v>
      </c>
      <c r="C12" s="138">
        <v>0.3541666666666667</v>
      </c>
      <c r="D12" s="143">
        <v>6</v>
      </c>
      <c r="E12" s="138">
        <v>0.24305555555555558</v>
      </c>
      <c r="F12" s="143">
        <v>13</v>
      </c>
      <c r="G12" s="150">
        <f t="shared" si="0"/>
        <v>10.833333333333334</v>
      </c>
    </row>
    <row r="13" spans="1:7" s="140" customFormat="1" ht="18" customHeight="1">
      <c r="A13" s="11" t="s">
        <v>130</v>
      </c>
      <c r="B13" s="129">
        <f>SUM(B4:B12)</f>
        <v>90</v>
      </c>
      <c r="C13" s="134">
        <f>SUM(C4:C12)/9</f>
        <v>0.37517486371653036</v>
      </c>
      <c r="D13" s="129">
        <f>SUM(D4:D12)</f>
        <v>30</v>
      </c>
      <c r="E13" s="134">
        <f>SUM(E4:E12)/8</f>
        <v>0.24066840277777776</v>
      </c>
      <c r="F13" s="129">
        <f>SUM(F4:F12)</f>
        <v>120</v>
      </c>
      <c r="G13" s="151">
        <f t="shared" si="0"/>
        <v>100</v>
      </c>
    </row>
    <row r="14" spans="1:11" ht="12.75">
      <c r="A14"/>
      <c r="B14"/>
      <c r="C14"/>
      <c r="D14"/>
      <c r="E14"/>
      <c r="F14"/>
      <c r="G14"/>
      <c r="H14"/>
      <c r="I14"/>
      <c r="J14"/>
      <c r="K14"/>
    </row>
    <row r="15" spans="1:11" ht="12.75">
      <c r="A15" s="125"/>
      <c r="B15"/>
      <c r="C15"/>
      <c r="D15"/>
      <c r="E15"/>
      <c r="F15"/>
      <c r="G15"/>
      <c r="H15"/>
      <c r="I15"/>
      <c r="J15"/>
      <c r="K15"/>
    </row>
    <row r="16" spans="1:11" ht="12.75">
      <c r="A16" s="125"/>
      <c r="B16"/>
      <c r="C16"/>
      <c r="D16"/>
      <c r="E16"/>
      <c r="F16"/>
      <c r="G16"/>
      <c r="H16"/>
      <c r="I16"/>
      <c r="J16"/>
      <c r="K16"/>
    </row>
    <row r="17" spans="1:11" ht="12.75">
      <c r="A17" s="125"/>
      <c r="B17"/>
      <c r="C17"/>
      <c r="D17"/>
      <c r="E17"/>
      <c r="F17"/>
      <c r="G17"/>
      <c r="H17"/>
      <c r="I17"/>
      <c r="J17"/>
      <c r="K17"/>
    </row>
    <row r="18" spans="1:11" ht="12.75">
      <c r="A18" s="125"/>
      <c r="B18"/>
      <c r="C18"/>
      <c r="D18"/>
      <c r="E18"/>
      <c r="F18"/>
      <c r="G18"/>
      <c r="H18"/>
      <c r="I18"/>
      <c r="J18"/>
      <c r="K18"/>
    </row>
    <row r="19" spans="1:11" ht="12.75">
      <c r="A19" s="125"/>
      <c r="B19"/>
      <c r="C19"/>
      <c r="D19"/>
      <c r="E19"/>
      <c r="F19"/>
      <c r="G19"/>
      <c r="H19"/>
      <c r="I19"/>
      <c r="J19"/>
      <c r="K19"/>
    </row>
    <row r="20" spans="1:11" ht="12.75">
      <c r="A20" s="125"/>
      <c r="B20"/>
      <c r="C20"/>
      <c r="D20"/>
      <c r="E20"/>
      <c r="F20"/>
      <c r="G20"/>
      <c r="H20"/>
      <c r="I20"/>
      <c r="J20"/>
      <c r="K20"/>
    </row>
    <row r="21" spans="1:11" ht="12.75">
      <c r="A21" s="125"/>
      <c r="B21"/>
      <c r="C21"/>
      <c r="D21"/>
      <c r="E21"/>
      <c r="F21"/>
      <c r="G21"/>
      <c r="H21"/>
      <c r="I21"/>
      <c r="J21"/>
      <c r="K21"/>
    </row>
    <row r="22" spans="1:11" ht="12.75">
      <c r="A22" s="125"/>
      <c r="B22" s="42"/>
      <c r="C22"/>
      <c r="D22"/>
      <c r="E22"/>
      <c r="F22"/>
      <c r="G22"/>
      <c r="H22"/>
      <c r="I22"/>
      <c r="J22"/>
      <c r="K22"/>
    </row>
    <row r="23" spans="1:11" ht="17.25">
      <c r="A23" s="125"/>
      <c r="B23" s="179"/>
      <c r="C23" s="178" t="s">
        <v>500</v>
      </c>
      <c r="D23" s="178" t="s">
        <v>501</v>
      </c>
      <c r="E23"/>
      <c r="F23"/>
      <c r="G23"/>
      <c r="H23"/>
      <c r="I23"/>
      <c r="J23"/>
      <c r="K23"/>
    </row>
    <row r="24" spans="1:11" ht="12.75">
      <c r="A24" s="125"/>
      <c r="B24" s="166" t="s">
        <v>121</v>
      </c>
      <c r="C24" s="142">
        <v>10</v>
      </c>
      <c r="D24" s="142">
        <v>0</v>
      </c>
      <c r="E24"/>
      <c r="F24"/>
      <c r="G24"/>
      <c r="H24"/>
      <c r="I24"/>
      <c r="J24"/>
      <c r="K24"/>
    </row>
    <row r="25" spans="1:11" ht="12.75">
      <c r="A25" s="125"/>
      <c r="B25" s="166" t="s">
        <v>122</v>
      </c>
      <c r="C25" s="143">
        <v>9</v>
      </c>
      <c r="D25" s="143">
        <v>1</v>
      </c>
      <c r="E25"/>
      <c r="F25"/>
      <c r="G25"/>
      <c r="H25"/>
      <c r="I25"/>
      <c r="J25"/>
      <c r="K25"/>
    </row>
    <row r="26" spans="1:11" ht="12.75">
      <c r="A26" s="125"/>
      <c r="B26" s="166" t="s">
        <v>123</v>
      </c>
      <c r="C26" s="143">
        <v>9</v>
      </c>
      <c r="D26" s="143">
        <v>1</v>
      </c>
      <c r="E26"/>
      <c r="F26"/>
      <c r="G26"/>
      <c r="H26"/>
      <c r="I26"/>
      <c r="J26"/>
      <c r="K26"/>
    </row>
    <row r="27" spans="1:11" ht="12.75">
      <c r="A27" s="125"/>
      <c r="B27" s="166" t="s">
        <v>124</v>
      </c>
      <c r="C27" s="143">
        <v>9</v>
      </c>
      <c r="D27" s="143">
        <v>3</v>
      </c>
      <c r="E27"/>
      <c r="F27"/>
      <c r="G27"/>
      <c r="H27"/>
      <c r="I27"/>
      <c r="J27"/>
      <c r="K27"/>
    </row>
    <row r="28" spans="1:11" ht="12.75">
      <c r="A28" s="125"/>
      <c r="B28" s="166" t="s">
        <v>125</v>
      </c>
      <c r="C28" s="143">
        <v>12</v>
      </c>
      <c r="D28" s="143">
        <v>6</v>
      </c>
      <c r="E28"/>
      <c r="F28"/>
      <c r="G28"/>
      <c r="H28"/>
      <c r="I28"/>
      <c r="J28"/>
      <c r="K28"/>
    </row>
    <row r="29" spans="1:11" ht="12.75">
      <c r="A29" s="125"/>
      <c r="B29" s="166" t="s">
        <v>126</v>
      </c>
      <c r="C29" s="143">
        <v>18</v>
      </c>
      <c r="D29" s="143">
        <v>9</v>
      </c>
      <c r="E29"/>
      <c r="F29"/>
      <c r="G29"/>
      <c r="H29"/>
      <c r="I29"/>
      <c r="J29"/>
      <c r="K29"/>
    </row>
    <row r="30" spans="1:11" ht="12.75">
      <c r="A30" s="125"/>
      <c r="B30" s="166" t="s">
        <v>127</v>
      </c>
      <c r="C30" s="143">
        <v>13</v>
      </c>
      <c r="D30" s="143">
        <v>1</v>
      </c>
      <c r="E30"/>
      <c r="F30"/>
      <c r="G30"/>
      <c r="H30"/>
      <c r="I30"/>
      <c r="J30"/>
      <c r="K30"/>
    </row>
    <row r="31" spans="1:11" ht="12.75">
      <c r="A31" s="125"/>
      <c r="B31" s="166" t="s">
        <v>128</v>
      </c>
      <c r="C31" s="143">
        <v>3</v>
      </c>
      <c r="D31" s="143">
        <v>3</v>
      </c>
      <c r="E31"/>
      <c r="F31"/>
      <c r="G31"/>
      <c r="H31"/>
      <c r="I31"/>
      <c r="J31"/>
      <c r="K31"/>
    </row>
    <row r="32" spans="1:11" ht="12.75">
      <c r="A32" s="125"/>
      <c r="B32" s="166" t="s">
        <v>129</v>
      </c>
      <c r="C32" s="143">
        <v>7</v>
      </c>
      <c r="D32" s="143">
        <v>6</v>
      </c>
      <c r="E32"/>
      <c r="F32"/>
      <c r="G32"/>
      <c r="H32"/>
      <c r="I32"/>
      <c r="J32"/>
      <c r="K32"/>
    </row>
    <row r="33" spans="1:11" ht="12.75">
      <c r="A33" s="125"/>
      <c r="B33" s="42"/>
      <c r="C33"/>
      <c r="D33"/>
      <c r="E33"/>
      <c r="F33"/>
      <c r="G33"/>
      <c r="H33"/>
      <c r="I33"/>
      <c r="J33"/>
      <c r="K33"/>
    </row>
    <row r="34" spans="1:11" ht="12.75">
      <c r="A34" s="125"/>
      <c r="B34"/>
      <c r="C34"/>
      <c r="D34"/>
      <c r="E34"/>
      <c r="F34"/>
      <c r="G34"/>
      <c r="H34"/>
      <c r="I34"/>
      <c r="J34"/>
      <c r="K34"/>
    </row>
    <row r="35" spans="1:11" ht="12.75">
      <c r="A35" s="125"/>
      <c r="B35"/>
      <c r="C35"/>
      <c r="D35"/>
      <c r="E35"/>
      <c r="F35"/>
      <c r="G35"/>
      <c r="H35"/>
      <c r="I35"/>
      <c r="J35"/>
      <c r="K35"/>
    </row>
    <row r="36" spans="1:11" ht="12.75">
      <c r="A36" s="125"/>
      <c r="B36"/>
      <c r="C36"/>
      <c r="D36"/>
      <c r="E36"/>
      <c r="F36"/>
      <c r="G36"/>
      <c r="H36"/>
      <c r="I36"/>
      <c r="J36"/>
      <c r="K36"/>
    </row>
    <row r="37" spans="1:12" ht="12.75">
      <c r="A37" s="45"/>
      <c r="B37" s="42"/>
      <c r="C37" s="54"/>
      <c r="D37" s="42"/>
      <c r="E37" s="42"/>
      <c r="F37" s="42"/>
      <c r="G37" s="42"/>
      <c r="H37" s="42"/>
      <c r="I37" s="42"/>
      <c r="J37" s="53"/>
      <c r="K37"/>
      <c r="L37" s="51"/>
    </row>
    <row r="38" spans="1:12" ht="15.75">
      <c r="A38" s="43"/>
      <c r="B38" s="44"/>
      <c r="C38" s="57"/>
      <c r="D38" s="44"/>
      <c r="E38" s="44"/>
      <c r="F38" s="44"/>
      <c r="G38" s="44"/>
      <c r="H38" s="44"/>
      <c r="I38" s="44"/>
      <c r="J38" s="56"/>
      <c r="K38"/>
      <c r="L38" s="55"/>
    </row>
    <row r="39" spans="1:12" ht="15.75">
      <c r="A39" s="43"/>
      <c r="B39" s="44"/>
      <c r="C39" s="57"/>
      <c r="D39" s="44"/>
      <c r="E39" s="44"/>
      <c r="F39" s="44"/>
      <c r="G39" s="44"/>
      <c r="H39" s="44"/>
      <c r="I39" s="44"/>
      <c r="J39" s="56"/>
      <c r="K39"/>
      <c r="L39" s="55"/>
    </row>
    <row r="40" spans="1:12" ht="15.75">
      <c r="A40" s="43"/>
      <c r="B40" s="44"/>
      <c r="C40" s="57"/>
      <c r="D40" s="44"/>
      <c r="E40" s="44"/>
      <c r="F40" s="44"/>
      <c r="G40" s="44"/>
      <c r="H40" s="44"/>
      <c r="I40" s="44"/>
      <c r="J40" s="56"/>
      <c r="K40" s="44"/>
      <c r="L40" s="55"/>
    </row>
    <row r="41" spans="1:12" ht="15.75">
      <c r="A41" s="43"/>
      <c r="B41" s="44"/>
      <c r="C41" s="57"/>
      <c r="D41" s="44"/>
      <c r="E41" s="44"/>
      <c r="F41" s="44"/>
      <c r="G41" s="44"/>
      <c r="H41" s="44"/>
      <c r="I41" s="44"/>
      <c r="J41" s="56"/>
      <c r="K41" s="44"/>
      <c r="L41" s="55"/>
    </row>
    <row r="42" spans="1:12" ht="15.75">
      <c r="A42" s="43"/>
      <c r="B42" s="44"/>
      <c r="C42" s="57"/>
      <c r="D42" s="44"/>
      <c r="E42" s="44"/>
      <c r="F42" s="44"/>
      <c r="G42" s="44"/>
      <c r="H42" s="44"/>
      <c r="I42" s="44"/>
      <c r="J42" s="56"/>
      <c r="K42" s="44"/>
      <c r="L42" s="55"/>
    </row>
    <row r="43" spans="1:12" ht="15.75">
      <c r="A43" s="43"/>
      <c r="B43" s="44"/>
      <c r="C43" s="57"/>
      <c r="D43" s="44"/>
      <c r="E43" s="44"/>
      <c r="F43" s="44"/>
      <c r="G43" s="44"/>
      <c r="H43" s="44"/>
      <c r="I43" s="44"/>
      <c r="J43" s="56"/>
      <c r="K43" s="44"/>
      <c r="L43" s="55"/>
    </row>
    <row r="44" spans="1:12" ht="15.75">
      <c r="A44" s="43"/>
      <c r="B44" s="44"/>
      <c r="C44" s="57"/>
      <c r="D44" s="44"/>
      <c r="E44" s="44"/>
      <c r="F44" s="44"/>
      <c r="G44" s="44"/>
      <c r="H44" s="44"/>
      <c r="I44" s="44"/>
      <c r="J44" s="56"/>
      <c r="K44" s="44"/>
      <c r="L44" s="55"/>
    </row>
    <row r="45" spans="1:12" ht="4.5" customHeight="1">
      <c r="A45" s="43"/>
      <c r="B45" s="44"/>
      <c r="C45" s="57"/>
      <c r="D45" s="44"/>
      <c r="E45" s="44"/>
      <c r="F45" s="44"/>
      <c r="G45" s="44"/>
      <c r="H45" s="44"/>
      <c r="I45" s="44"/>
      <c r="J45" s="56"/>
      <c r="K45" s="44"/>
      <c r="L45" s="55"/>
    </row>
    <row r="46" spans="1:12" ht="28.5" customHeight="1">
      <c r="A46" s="326" t="s">
        <v>132</v>
      </c>
      <c r="B46" s="326"/>
      <c r="C46" s="326"/>
      <c r="D46" s="326"/>
      <c r="E46" s="326"/>
      <c r="F46" s="326"/>
      <c r="G46" s="326"/>
      <c r="H46" s="42"/>
      <c r="I46" s="42"/>
      <c r="J46" s="53"/>
      <c r="K46" s="42"/>
      <c r="L46" s="51"/>
    </row>
    <row r="47" spans="3:12" ht="12.75">
      <c r="C47" s="47"/>
      <c r="J47" s="49"/>
      <c r="L47" s="49"/>
    </row>
    <row r="48" spans="1:7" s="20" customFormat="1" ht="84" customHeight="1">
      <c r="A48" s="19" t="s">
        <v>605</v>
      </c>
      <c r="B48" s="295" t="s">
        <v>604</v>
      </c>
      <c r="C48" s="296"/>
      <c r="D48" s="296"/>
      <c r="E48" s="296"/>
      <c r="F48" s="297"/>
      <c r="G48" s="75"/>
    </row>
    <row r="49" spans="1:6" s="20" customFormat="1" ht="36.75" customHeight="1">
      <c r="A49" s="334" t="s">
        <v>133</v>
      </c>
      <c r="B49" s="329" t="s">
        <v>500</v>
      </c>
      <c r="C49" s="330"/>
      <c r="D49" s="329" t="s">
        <v>501</v>
      </c>
      <c r="E49" s="330"/>
      <c r="F49" s="331" t="s">
        <v>502</v>
      </c>
    </row>
    <row r="50" spans="1:11" ht="18">
      <c r="A50" s="335"/>
      <c r="B50" s="127" t="s">
        <v>504</v>
      </c>
      <c r="C50" s="124" t="s">
        <v>505</v>
      </c>
      <c r="D50" s="127" t="s">
        <v>504</v>
      </c>
      <c r="E50" s="124" t="s">
        <v>505</v>
      </c>
      <c r="F50" s="332"/>
      <c r="G50"/>
      <c r="H50"/>
      <c r="I50"/>
      <c r="J50"/>
      <c r="K50"/>
    </row>
    <row r="51" spans="1:6" s="140" customFormat="1" ht="12.75">
      <c r="A51" s="152" t="s">
        <v>222</v>
      </c>
      <c r="B51" s="153">
        <v>2</v>
      </c>
      <c r="C51" s="154">
        <v>0.3333333333333333</v>
      </c>
      <c r="D51" s="153">
        <v>0</v>
      </c>
      <c r="E51" s="155">
        <v>0</v>
      </c>
      <c r="F51" s="162">
        <v>2</v>
      </c>
    </row>
    <row r="52" spans="1:6" s="140" customFormat="1" ht="12.75">
      <c r="A52" s="152" t="s">
        <v>139</v>
      </c>
      <c r="B52" s="153">
        <v>1</v>
      </c>
      <c r="C52" s="154">
        <v>0.3333333333333333</v>
      </c>
      <c r="D52" s="153">
        <v>0</v>
      </c>
      <c r="E52" s="155">
        <v>0</v>
      </c>
      <c r="F52" s="162">
        <v>1</v>
      </c>
    </row>
    <row r="53" spans="1:6" s="140" customFormat="1" ht="12.75">
      <c r="A53" s="152" t="s">
        <v>121</v>
      </c>
      <c r="B53" s="153">
        <v>7</v>
      </c>
      <c r="C53" s="154">
        <v>0.33854166666666663</v>
      </c>
      <c r="D53" s="153">
        <v>0</v>
      </c>
      <c r="E53" s="155">
        <v>0</v>
      </c>
      <c r="F53" s="162">
        <v>7</v>
      </c>
    </row>
    <row r="54" spans="1:11" ht="12.75">
      <c r="A54" s="63" t="s">
        <v>152</v>
      </c>
      <c r="B54" s="159">
        <v>10</v>
      </c>
      <c r="C54" s="180">
        <v>0.3350694444444444</v>
      </c>
      <c r="D54" s="159">
        <v>0</v>
      </c>
      <c r="E54" s="161">
        <v>0</v>
      </c>
      <c r="F54" s="159">
        <v>10</v>
      </c>
      <c r="G54"/>
      <c r="H54"/>
      <c r="I54"/>
      <c r="J54"/>
      <c r="K54"/>
    </row>
    <row r="55" spans="5:11" ht="12.75">
      <c r="E55"/>
      <c r="F55"/>
      <c r="G55"/>
      <c r="H55"/>
      <c r="I55"/>
      <c r="J55"/>
      <c r="K55"/>
    </row>
    <row r="57" spans="3:35" ht="12.75">
      <c r="C57" s="47"/>
      <c r="D57" s="47"/>
      <c r="F57"/>
      <c r="G57"/>
      <c r="H57"/>
      <c r="I57"/>
      <c r="J57"/>
      <c r="K57"/>
      <c r="AE57" s="48"/>
      <c r="AF57" s="48"/>
      <c r="AG57" s="48"/>
      <c r="AH57" s="47"/>
      <c r="AI57" s="48"/>
    </row>
    <row r="58" spans="3:35" ht="12.75">
      <c r="C58" s="47"/>
      <c r="D58" s="47"/>
      <c r="F58"/>
      <c r="G58"/>
      <c r="H58"/>
      <c r="I58"/>
      <c r="J58"/>
      <c r="K58"/>
      <c r="AE58" s="48"/>
      <c r="AF58" s="48"/>
      <c r="AG58" s="48"/>
      <c r="AH58" s="47"/>
      <c r="AI58" s="48"/>
    </row>
    <row r="59" spans="1:7" s="20" customFormat="1" ht="84" customHeight="1">
      <c r="A59" s="19" t="s">
        <v>607</v>
      </c>
      <c r="B59" s="295" t="s">
        <v>606</v>
      </c>
      <c r="C59" s="296"/>
      <c r="D59" s="296"/>
      <c r="E59" s="296"/>
      <c r="F59" s="297"/>
      <c r="G59" s="75"/>
    </row>
    <row r="60" spans="1:6" s="20" customFormat="1" ht="36.75" customHeight="1">
      <c r="A60" s="334" t="s">
        <v>133</v>
      </c>
      <c r="B60" s="329" t="s">
        <v>500</v>
      </c>
      <c r="C60" s="330"/>
      <c r="D60" s="329" t="s">
        <v>501</v>
      </c>
      <c r="E60" s="330"/>
      <c r="F60" s="331" t="s">
        <v>502</v>
      </c>
    </row>
    <row r="61" spans="1:11" ht="18">
      <c r="A61" s="335"/>
      <c r="B61" s="127" t="s">
        <v>504</v>
      </c>
      <c r="C61" s="124" t="s">
        <v>505</v>
      </c>
      <c r="D61" s="127" t="s">
        <v>504</v>
      </c>
      <c r="E61" s="124" t="s">
        <v>505</v>
      </c>
      <c r="F61" s="332"/>
      <c r="G61"/>
      <c r="H61"/>
      <c r="I61"/>
      <c r="J61"/>
      <c r="K61"/>
    </row>
    <row r="62" spans="1:6" s="140" customFormat="1" ht="12.75">
      <c r="A62" s="152" t="s">
        <v>248</v>
      </c>
      <c r="B62" s="153">
        <v>1</v>
      </c>
      <c r="C62" s="154">
        <v>0.39375</v>
      </c>
      <c r="D62" s="153">
        <v>0</v>
      </c>
      <c r="E62" s="155">
        <v>0</v>
      </c>
      <c r="F62" s="162">
        <v>1</v>
      </c>
    </row>
    <row r="63" spans="1:6" s="140" customFormat="1" ht="12.75">
      <c r="A63" s="152" t="s">
        <v>254</v>
      </c>
      <c r="B63" s="153">
        <v>1</v>
      </c>
      <c r="C63" s="154">
        <v>0.3333333333333333</v>
      </c>
      <c r="D63" s="153">
        <v>0</v>
      </c>
      <c r="E63" s="155">
        <v>0</v>
      </c>
      <c r="F63" s="162">
        <v>1</v>
      </c>
    </row>
    <row r="64" spans="1:11" ht="12.75">
      <c r="A64" s="152" t="s">
        <v>122</v>
      </c>
      <c r="B64" s="153">
        <v>6</v>
      </c>
      <c r="C64" s="170">
        <v>0.34375</v>
      </c>
      <c r="D64" s="153">
        <v>1</v>
      </c>
      <c r="E64" s="154">
        <v>0.27083333333333337</v>
      </c>
      <c r="F64" s="162">
        <v>7</v>
      </c>
      <c r="G64"/>
      <c r="H64"/>
      <c r="I64"/>
      <c r="J64"/>
      <c r="K64"/>
    </row>
    <row r="65" spans="1:6" s="140" customFormat="1" ht="12.75">
      <c r="A65" s="152" t="s">
        <v>246</v>
      </c>
      <c r="B65" s="153">
        <v>1</v>
      </c>
      <c r="C65" s="154">
        <v>0.35416666666666663</v>
      </c>
      <c r="D65" s="153">
        <v>0</v>
      </c>
      <c r="E65" s="155">
        <v>0</v>
      </c>
      <c r="F65" s="162">
        <v>1</v>
      </c>
    </row>
    <row r="66" spans="1:6" s="140" customFormat="1" ht="27" customHeight="1">
      <c r="A66" s="63" t="s">
        <v>422</v>
      </c>
      <c r="B66" s="159">
        <v>9</v>
      </c>
      <c r="C66" s="160">
        <v>0.36388888888888893</v>
      </c>
      <c r="D66" s="159">
        <v>1</v>
      </c>
      <c r="E66" s="171">
        <v>0.27083333333333337</v>
      </c>
      <c r="F66" s="159">
        <v>10</v>
      </c>
    </row>
    <row r="67" spans="1:11" ht="12.75">
      <c r="A67"/>
      <c r="F67"/>
      <c r="G67"/>
      <c r="H67"/>
      <c r="I67"/>
      <c r="J67"/>
      <c r="K67"/>
    </row>
    <row r="68" spans="6:11" ht="12.75">
      <c r="F68"/>
      <c r="G68"/>
      <c r="H68"/>
      <c r="I68"/>
      <c r="J68"/>
      <c r="K68"/>
    </row>
    <row r="69" spans="6:11" ht="12.75">
      <c r="F69"/>
      <c r="G69"/>
      <c r="H69"/>
      <c r="I69"/>
      <c r="J69"/>
      <c r="K69"/>
    </row>
    <row r="70" spans="1:7" s="20" customFormat="1" ht="84" customHeight="1">
      <c r="A70" s="19" t="s">
        <v>609</v>
      </c>
      <c r="B70" s="295" t="s">
        <v>608</v>
      </c>
      <c r="C70" s="296"/>
      <c r="D70" s="296"/>
      <c r="E70" s="296"/>
      <c r="F70" s="297"/>
      <c r="G70" s="75"/>
    </row>
    <row r="71" spans="1:6" s="20" customFormat="1" ht="36.75" customHeight="1">
      <c r="A71" s="334" t="s">
        <v>133</v>
      </c>
      <c r="B71" s="329" t="s">
        <v>500</v>
      </c>
      <c r="C71" s="330"/>
      <c r="D71" s="329" t="s">
        <v>501</v>
      </c>
      <c r="E71" s="330"/>
      <c r="F71" s="331" t="s">
        <v>502</v>
      </c>
    </row>
    <row r="72" spans="1:11" ht="18">
      <c r="A72" s="335"/>
      <c r="B72" s="127" t="s">
        <v>504</v>
      </c>
      <c r="C72" s="124" t="s">
        <v>505</v>
      </c>
      <c r="D72" s="127" t="s">
        <v>504</v>
      </c>
      <c r="E72" s="124" t="s">
        <v>505</v>
      </c>
      <c r="F72" s="332"/>
      <c r="G72"/>
      <c r="H72"/>
      <c r="I72"/>
      <c r="J72"/>
      <c r="K72"/>
    </row>
    <row r="73" spans="1:6" s="140" customFormat="1" ht="12.75">
      <c r="A73" s="152" t="s">
        <v>169</v>
      </c>
      <c r="B73" s="153">
        <v>3</v>
      </c>
      <c r="C73" s="154">
        <v>0.3333333333333333</v>
      </c>
      <c r="D73" s="153">
        <v>0</v>
      </c>
      <c r="E73" s="155">
        <v>0</v>
      </c>
      <c r="F73" s="162">
        <v>3</v>
      </c>
    </row>
    <row r="74" spans="1:11" ht="12.75">
      <c r="A74" s="152" t="s">
        <v>175</v>
      </c>
      <c r="B74" s="153">
        <v>6</v>
      </c>
      <c r="C74" s="170">
        <v>0.5048611111111111</v>
      </c>
      <c r="D74" s="153">
        <v>1</v>
      </c>
      <c r="E74" s="154">
        <v>0.20833333333333337</v>
      </c>
      <c r="F74" s="162">
        <v>7</v>
      </c>
      <c r="G74"/>
      <c r="H74"/>
      <c r="I74"/>
      <c r="J74"/>
      <c r="K74"/>
    </row>
    <row r="75" spans="1:6" s="140" customFormat="1" ht="27" customHeight="1">
      <c r="A75" s="63" t="s">
        <v>393</v>
      </c>
      <c r="B75" s="159">
        <v>9</v>
      </c>
      <c r="C75" s="160">
        <v>0.41909722222222223</v>
      </c>
      <c r="D75" s="159">
        <v>1</v>
      </c>
      <c r="E75" s="171">
        <v>0.20833333333333337</v>
      </c>
      <c r="F75" s="159">
        <v>10</v>
      </c>
    </row>
    <row r="76" spans="6:11" ht="12.75">
      <c r="F76"/>
      <c r="G76"/>
      <c r="H76"/>
      <c r="I76"/>
      <c r="J76"/>
      <c r="K76"/>
    </row>
    <row r="77" spans="1:5" ht="12.75">
      <c r="A77"/>
      <c r="B77"/>
      <c r="C77"/>
      <c r="D77"/>
      <c r="E77"/>
    </row>
    <row r="78" spans="1:5" ht="12.75">
      <c r="A78"/>
      <c r="B78"/>
      <c r="C78"/>
      <c r="D78"/>
      <c r="E78"/>
    </row>
    <row r="79" spans="1:5" ht="12.75">
      <c r="A79"/>
      <c r="B79"/>
      <c r="C79"/>
      <c r="D79"/>
      <c r="E79"/>
    </row>
    <row r="80" spans="1:7" s="20" customFormat="1" ht="84" customHeight="1">
      <c r="A80" s="19" t="s">
        <v>611</v>
      </c>
      <c r="B80" s="295" t="s">
        <v>610</v>
      </c>
      <c r="C80" s="296"/>
      <c r="D80" s="296"/>
      <c r="E80" s="296"/>
      <c r="F80" s="297"/>
      <c r="G80" s="75"/>
    </row>
    <row r="81" spans="1:6" s="20" customFormat="1" ht="36.75" customHeight="1">
      <c r="A81" s="334" t="s">
        <v>133</v>
      </c>
      <c r="B81" s="329" t="s">
        <v>500</v>
      </c>
      <c r="C81" s="330"/>
      <c r="D81" s="329" t="s">
        <v>501</v>
      </c>
      <c r="E81" s="330"/>
      <c r="F81" s="331" t="s">
        <v>502</v>
      </c>
    </row>
    <row r="82" spans="1:11" ht="18">
      <c r="A82" s="335"/>
      <c r="B82" s="127" t="s">
        <v>504</v>
      </c>
      <c r="C82" s="124" t="s">
        <v>505</v>
      </c>
      <c r="D82" s="127" t="s">
        <v>504</v>
      </c>
      <c r="E82" s="124" t="s">
        <v>505</v>
      </c>
      <c r="F82" s="332"/>
      <c r="G82"/>
      <c r="H82"/>
      <c r="I82"/>
      <c r="J82"/>
      <c r="K82"/>
    </row>
    <row r="83" spans="1:11" ht="12.75">
      <c r="A83" s="152" t="s">
        <v>292</v>
      </c>
      <c r="B83" s="153">
        <v>0</v>
      </c>
      <c r="C83" s="155">
        <v>0</v>
      </c>
      <c r="D83" s="153">
        <v>2</v>
      </c>
      <c r="E83" s="154">
        <v>0.3125</v>
      </c>
      <c r="F83" s="162">
        <v>2</v>
      </c>
      <c r="G83"/>
      <c r="H83"/>
      <c r="I83"/>
      <c r="J83"/>
      <c r="K83"/>
    </row>
    <row r="84" spans="1:6" s="140" customFormat="1" ht="12.75">
      <c r="A84" s="152" t="s">
        <v>265</v>
      </c>
      <c r="B84" s="153">
        <v>1</v>
      </c>
      <c r="C84" s="154">
        <v>0.3333333333333333</v>
      </c>
      <c r="D84" s="153">
        <v>0</v>
      </c>
      <c r="E84" s="155">
        <v>0</v>
      </c>
      <c r="F84" s="162">
        <v>1</v>
      </c>
    </row>
    <row r="85" spans="1:6" s="140" customFormat="1" ht="12.75">
      <c r="A85" s="152" t="s">
        <v>269</v>
      </c>
      <c r="B85" s="153">
        <v>1</v>
      </c>
      <c r="C85" s="154">
        <v>0.3541666666666667</v>
      </c>
      <c r="D85" s="153">
        <v>0</v>
      </c>
      <c r="E85" s="155">
        <v>0</v>
      </c>
      <c r="F85" s="162">
        <v>1</v>
      </c>
    </row>
    <row r="86" spans="1:6" s="140" customFormat="1" ht="12.75">
      <c r="A86" s="152" t="s">
        <v>271</v>
      </c>
      <c r="B86" s="153">
        <v>3</v>
      </c>
      <c r="C86" s="154">
        <v>0.3541666666666667</v>
      </c>
      <c r="D86" s="153">
        <v>0</v>
      </c>
      <c r="E86" s="155">
        <v>0</v>
      </c>
      <c r="F86" s="162">
        <v>3</v>
      </c>
    </row>
    <row r="87" spans="1:6" s="140" customFormat="1" ht="12.75">
      <c r="A87" s="152" t="s">
        <v>124</v>
      </c>
      <c r="B87" s="153">
        <v>1</v>
      </c>
      <c r="C87" s="154">
        <v>0.3333333333333333</v>
      </c>
      <c r="D87" s="153">
        <v>0</v>
      </c>
      <c r="E87" s="155">
        <v>0</v>
      </c>
      <c r="F87" s="162">
        <v>1</v>
      </c>
    </row>
    <row r="88" spans="1:6" s="140" customFormat="1" ht="12.75">
      <c r="A88" s="152" t="s">
        <v>287</v>
      </c>
      <c r="B88" s="153">
        <v>3</v>
      </c>
      <c r="C88" s="154">
        <v>0.3715277777777778</v>
      </c>
      <c r="D88" s="153">
        <v>0</v>
      </c>
      <c r="E88" s="155">
        <v>0</v>
      </c>
      <c r="F88" s="162">
        <v>3</v>
      </c>
    </row>
    <row r="89" spans="1:11" ht="12.75">
      <c r="A89" s="152" t="s">
        <v>290</v>
      </c>
      <c r="B89" s="153">
        <v>0</v>
      </c>
      <c r="C89" s="155">
        <v>0</v>
      </c>
      <c r="D89" s="153">
        <v>1</v>
      </c>
      <c r="E89" s="154">
        <v>0.29166666666666663</v>
      </c>
      <c r="F89" s="162">
        <v>1</v>
      </c>
      <c r="G89"/>
      <c r="H89"/>
      <c r="I89"/>
      <c r="J89"/>
      <c r="K89"/>
    </row>
    <row r="90" spans="1:6" s="140" customFormat="1" ht="27" customHeight="1">
      <c r="A90" s="63" t="s">
        <v>298</v>
      </c>
      <c r="B90" s="159">
        <v>9</v>
      </c>
      <c r="C90" s="160">
        <v>0.34930555555555554</v>
      </c>
      <c r="D90" s="159">
        <v>3</v>
      </c>
      <c r="E90" s="171">
        <v>0.3020833333333333</v>
      </c>
      <c r="F90" s="159">
        <v>12</v>
      </c>
    </row>
    <row r="91" spans="6:11" ht="12.75">
      <c r="F91"/>
      <c r="G91"/>
      <c r="H91"/>
      <c r="I91"/>
      <c r="J91"/>
      <c r="K91"/>
    </row>
    <row r="92" spans="1:11" ht="12.75">
      <c r="A92"/>
      <c r="B92"/>
      <c r="C92"/>
      <c r="D92"/>
      <c r="E92"/>
      <c r="F92"/>
      <c r="G92"/>
      <c r="H92"/>
      <c r="I92"/>
      <c r="J92"/>
      <c r="K92"/>
    </row>
    <row r="93" spans="1:11" ht="12.75">
      <c r="A93"/>
      <c r="B93"/>
      <c r="C93"/>
      <c r="D93"/>
      <c r="E93"/>
      <c r="F93"/>
      <c r="G93"/>
      <c r="H93"/>
      <c r="I93"/>
      <c r="J93"/>
      <c r="K93"/>
    </row>
    <row r="94" spans="1:7" s="20" customFormat="1" ht="84" customHeight="1">
      <c r="A94" s="19" t="s">
        <v>1</v>
      </c>
      <c r="B94" s="295" t="s">
        <v>0</v>
      </c>
      <c r="C94" s="296"/>
      <c r="D94" s="296"/>
      <c r="E94" s="296"/>
      <c r="F94" s="297"/>
      <c r="G94" s="75"/>
    </row>
    <row r="95" spans="1:6" s="20" customFormat="1" ht="36.75" customHeight="1">
      <c r="A95" s="334" t="s">
        <v>133</v>
      </c>
      <c r="B95" s="329" t="s">
        <v>500</v>
      </c>
      <c r="C95" s="330"/>
      <c r="D95" s="329" t="s">
        <v>501</v>
      </c>
      <c r="E95" s="330"/>
      <c r="F95" s="331" t="s">
        <v>502</v>
      </c>
    </row>
    <row r="96" spans="1:11" ht="18">
      <c r="A96" s="335"/>
      <c r="B96" s="127" t="s">
        <v>504</v>
      </c>
      <c r="C96" s="124" t="s">
        <v>505</v>
      </c>
      <c r="D96" s="127" t="s">
        <v>504</v>
      </c>
      <c r="E96" s="124" t="s">
        <v>505</v>
      </c>
      <c r="F96" s="332"/>
      <c r="G96"/>
      <c r="H96"/>
      <c r="I96"/>
      <c r="J96"/>
      <c r="K96"/>
    </row>
    <row r="97" spans="1:6" s="140" customFormat="1" ht="12.75">
      <c r="A97" s="152" t="s">
        <v>335</v>
      </c>
      <c r="B97" s="153">
        <v>2</v>
      </c>
      <c r="C97" s="154">
        <v>0.34375</v>
      </c>
      <c r="D97" s="153">
        <v>0</v>
      </c>
      <c r="E97" s="155">
        <v>0</v>
      </c>
      <c r="F97" s="162">
        <v>2</v>
      </c>
    </row>
    <row r="98" spans="1:11" ht="12.75">
      <c r="A98" s="152" t="s">
        <v>125</v>
      </c>
      <c r="B98" s="153">
        <v>1</v>
      </c>
      <c r="C98" s="170">
        <v>0.45833333333333337</v>
      </c>
      <c r="D98" s="153">
        <v>2</v>
      </c>
      <c r="E98" s="154">
        <v>0.21875</v>
      </c>
      <c r="F98" s="162">
        <v>3</v>
      </c>
      <c r="G98"/>
      <c r="H98"/>
      <c r="I98"/>
      <c r="J98"/>
      <c r="K98"/>
    </row>
    <row r="99" spans="1:6" s="140" customFormat="1" ht="12.75">
      <c r="A99" s="152" t="s">
        <v>329</v>
      </c>
      <c r="B99" s="153">
        <v>1</v>
      </c>
      <c r="C99" s="154">
        <v>0.3541666666666667</v>
      </c>
      <c r="D99" s="153">
        <v>0</v>
      </c>
      <c r="E99" s="155">
        <v>0</v>
      </c>
      <c r="F99" s="162">
        <v>1</v>
      </c>
    </row>
    <row r="100" spans="1:11" ht="12.75">
      <c r="A100" s="152" t="s">
        <v>327</v>
      </c>
      <c r="B100" s="153">
        <v>4</v>
      </c>
      <c r="C100" s="170">
        <v>0.3854166666666667</v>
      </c>
      <c r="D100" s="153">
        <v>2</v>
      </c>
      <c r="E100" s="154">
        <v>0.25</v>
      </c>
      <c r="F100" s="162">
        <v>6</v>
      </c>
      <c r="G100"/>
      <c r="H100"/>
      <c r="I100"/>
      <c r="J100"/>
      <c r="K100"/>
    </row>
    <row r="101" spans="1:11" ht="12.75">
      <c r="A101" s="152" t="s">
        <v>320</v>
      </c>
      <c r="B101" s="153">
        <v>0</v>
      </c>
      <c r="C101" s="155">
        <v>0</v>
      </c>
      <c r="D101" s="153">
        <v>1</v>
      </c>
      <c r="E101" s="154">
        <v>0.25</v>
      </c>
      <c r="F101" s="162">
        <v>1</v>
      </c>
      <c r="G101"/>
      <c r="H101"/>
      <c r="I101"/>
      <c r="J101"/>
      <c r="K101"/>
    </row>
    <row r="102" spans="1:6" s="140" customFormat="1" ht="12.75">
      <c r="A102" s="152" t="s">
        <v>318</v>
      </c>
      <c r="B102" s="153">
        <v>1</v>
      </c>
      <c r="C102" s="154">
        <v>0.4375</v>
      </c>
      <c r="D102" s="153">
        <v>0</v>
      </c>
      <c r="E102" s="155">
        <v>0</v>
      </c>
      <c r="F102" s="162">
        <v>1</v>
      </c>
    </row>
    <row r="103" spans="1:6" s="140" customFormat="1" ht="12.75">
      <c r="A103" s="152" t="s">
        <v>306</v>
      </c>
      <c r="B103" s="153">
        <v>2</v>
      </c>
      <c r="C103" s="154">
        <v>0.3333333333333333</v>
      </c>
      <c r="D103" s="153">
        <v>0</v>
      </c>
      <c r="E103" s="155">
        <v>0</v>
      </c>
      <c r="F103" s="162">
        <v>2</v>
      </c>
    </row>
    <row r="104" spans="1:6" s="140" customFormat="1" ht="12.75">
      <c r="A104" s="152" t="s">
        <v>302</v>
      </c>
      <c r="B104" s="153">
        <v>1</v>
      </c>
      <c r="C104" s="154">
        <v>0.375</v>
      </c>
      <c r="D104" s="153">
        <v>0</v>
      </c>
      <c r="E104" s="155">
        <v>0</v>
      </c>
      <c r="F104" s="162">
        <v>1</v>
      </c>
    </row>
    <row r="105" spans="1:11" ht="12.75">
      <c r="A105" s="152" t="s">
        <v>300</v>
      </c>
      <c r="B105" s="153">
        <v>0</v>
      </c>
      <c r="C105" s="155">
        <v>0</v>
      </c>
      <c r="D105" s="153">
        <v>1</v>
      </c>
      <c r="E105" s="154">
        <v>0.25</v>
      </c>
      <c r="F105" s="162">
        <v>1</v>
      </c>
      <c r="G105"/>
      <c r="H105"/>
      <c r="I105"/>
      <c r="J105"/>
      <c r="K105"/>
    </row>
    <row r="106" spans="1:6" s="140" customFormat="1" ht="27" customHeight="1">
      <c r="A106" s="63" t="s">
        <v>396</v>
      </c>
      <c r="B106" s="159">
        <v>12</v>
      </c>
      <c r="C106" s="160">
        <v>0.3839285714285715</v>
      </c>
      <c r="D106" s="159">
        <v>6</v>
      </c>
      <c r="E106" s="171">
        <v>0.2421875</v>
      </c>
      <c r="F106" s="159">
        <v>18</v>
      </c>
    </row>
    <row r="108" spans="1:11" ht="12.75">
      <c r="A108"/>
      <c r="B108"/>
      <c r="C108"/>
      <c r="D108"/>
      <c r="E108"/>
      <c r="F108"/>
      <c r="G108"/>
      <c r="H108"/>
      <c r="I108"/>
      <c r="J108"/>
      <c r="K108"/>
    </row>
    <row r="109" spans="1:11" ht="12.75">
      <c r="A109"/>
      <c r="B109"/>
      <c r="C109"/>
      <c r="D109"/>
      <c r="E109"/>
      <c r="F109"/>
      <c r="G109"/>
      <c r="H109"/>
      <c r="I109"/>
      <c r="J109"/>
      <c r="K109"/>
    </row>
    <row r="110" spans="1:11" ht="12.75">
      <c r="A110"/>
      <c r="B110"/>
      <c r="C110"/>
      <c r="D110"/>
      <c r="E110"/>
      <c r="F110"/>
      <c r="G110"/>
      <c r="H110"/>
      <c r="I110"/>
      <c r="J110"/>
      <c r="K110"/>
    </row>
    <row r="111" spans="1:7" s="20" customFormat="1" ht="84" customHeight="1">
      <c r="A111" s="19" t="s">
        <v>3</v>
      </c>
      <c r="B111" s="295" t="s">
        <v>2</v>
      </c>
      <c r="C111" s="296"/>
      <c r="D111" s="296"/>
      <c r="E111" s="296"/>
      <c r="F111" s="297"/>
      <c r="G111" s="75"/>
    </row>
    <row r="112" spans="1:6" s="20" customFormat="1" ht="36.75" customHeight="1">
      <c r="A112" s="334" t="s">
        <v>133</v>
      </c>
      <c r="B112" s="329" t="s">
        <v>500</v>
      </c>
      <c r="C112" s="330"/>
      <c r="D112" s="329" t="s">
        <v>501</v>
      </c>
      <c r="E112" s="330"/>
      <c r="F112" s="331" t="s">
        <v>502</v>
      </c>
    </row>
    <row r="113" spans="1:11" ht="18">
      <c r="A113" s="335"/>
      <c r="B113" s="127" t="s">
        <v>504</v>
      </c>
      <c r="C113" s="124" t="s">
        <v>505</v>
      </c>
      <c r="D113" s="127" t="s">
        <v>504</v>
      </c>
      <c r="E113" s="124" t="s">
        <v>505</v>
      </c>
      <c r="F113" s="332"/>
      <c r="G113"/>
      <c r="H113"/>
      <c r="I113"/>
      <c r="J113"/>
      <c r="K113"/>
    </row>
    <row r="114" spans="1:11" ht="12.75">
      <c r="A114" s="152" t="s">
        <v>351</v>
      </c>
      <c r="B114" s="153">
        <v>0</v>
      </c>
      <c r="C114" s="155">
        <v>0</v>
      </c>
      <c r="D114" s="153">
        <v>3</v>
      </c>
      <c r="E114" s="154">
        <v>0.22916666666666663</v>
      </c>
      <c r="F114" s="162">
        <v>3</v>
      </c>
      <c r="G114"/>
      <c r="H114"/>
      <c r="I114"/>
      <c r="J114"/>
      <c r="K114"/>
    </row>
    <row r="115" spans="1:11" ht="12.75">
      <c r="A115" s="152" t="s">
        <v>352</v>
      </c>
      <c r="B115" s="153">
        <v>0</v>
      </c>
      <c r="C115" s="155">
        <v>0</v>
      </c>
      <c r="D115" s="153">
        <v>1</v>
      </c>
      <c r="E115" s="154">
        <v>0.21875</v>
      </c>
      <c r="F115" s="162">
        <v>1</v>
      </c>
      <c r="G115"/>
      <c r="H115"/>
      <c r="I115"/>
      <c r="J115"/>
      <c r="K115"/>
    </row>
    <row r="116" spans="1:11" ht="12.75">
      <c r="A116" s="152" t="s">
        <v>354</v>
      </c>
      <c r="B116" s="153">
        <v>1</v>
      </c>
      <c r="C116" s="170">
        <v>0.3541666666666667</v>
      </c>
      <c r="D116" s="153">
        <v>2</v>
      </c>
      <c r="E116" s="154">
        <v>0.25</v>
      </c>
      <c r="F116" s="162">
        <v>3</v>
      </c>
      <c r="G116"/>
      <c r="H116"/>
      <c r="I116"/>
      <c r="J116"/>
      <c r="K116"/>
    </row>
    <row r="117" spans="1:11" ht="12.75">
      <c r="A117" s="152" t="s">
        <v>126</v>
      </c>
      <c r="B117" s="153">
        <v>13</v>
      </c>
      <c r="C117" s="170">
        <v>0.39204545454545453</v>
      </c>
      <c r="D117" s="153">
        <v>3</v>
      </c>
      <c r="E117" s="154">
        <v>0.3125</v>
      </c>
      <c r="F117" s="162">
        <v>16</v>
      </c>
      <c r="G117"/>
      <c r="H117"/>
      <c r="I117"/>
      <c r="J117"/>
      <c r="K117"/>
    </row>
    <row r="118" spans="1:6" s="140" customFormat="1" ht="12.75">
      <c r="A118" s="152" t="s">
        <v>357</v>
      </c>
      <c r="B118" s="153">
        <v>2</v>
      </c>
      <c r="C118" s="154">
        <v>0.41666666666666663</v>
      </c>
      <c r="D118" s="153">
        <v>0</v>
      </c>
      <c r="E118" s="155">
        <v>0</v>
      </c>
      <c r="F118" s="162">
        <v>2</v>
      </c>
    </row>
    <row r="119" spans="1:6" s="140" customFormat="1" ht="12.75">
      <c r="A119" s="152" t="s">
        <v>362</v>
      </c>
      <c r="B119" s="153">
        <v>1</v>
      </c>
      <c r="C119" s="154">
        <v>0.3541666666666667</v>
      </c>
      <c r="D119" s="153">
        <v>0</v>
      </c>
      <c r="E119" s="155">
        <v>0</v>
      </c>
      <c r="F119" s="162">
        <v>1</v>
      </c>
    </row>
    <row r="120" spans="1:6" s="140" customFormat="1" ht="12.75">
      <c r="A120" s="152" t="s">
        <v>367</v>
      </c>
      <c r="B120" s="153">
        <v>1</v>
      </c>
      <c r="C120" s="154">
        <v>0.375</v>
      </c>
      <c r="D120" s="153">
        <v>0</v>
      </c>
      <c r="E120" s="155">
        <v>0</v>
      </c>
      <c r="F120" s="162">
        <v>1</v>
      </c>
    </row>
    <row r="121" spans="1:6" s="140" customFormat="1" ht="27" customHeight="1">
      <c r="A121" s="63" t="s">
        <v>398</v>
      </c>
      <c r="B121" s="159">
        <v>18</v>
      </c>
      <c r="C121" s="160">
        <v>0.3784090909090909</v>
      </c>
      <c r="D121" s="159">
        <v>9</v>
      </c>
      <c r="E121" s="171">
        <v>0.25260416666666663</v>
      </c>
      <c r="F121" s="159">
        <v>27</v>
      </c>
    </row>
    <row r="123" spans="1:11" ht="12.75">
      <c r="A123" s="45"/>
      <c r="B123" s="42"/>
      <c r="C123" s="54"/>
      <c r="D123" s="42"/>
      <c r="E123" s="42"/>
      <c r="F123"/>
      <c r="G123"/>
      <c r="H123"/>
      <c r="I123"/>
      <c r="J123"/>
      <c r="K123"/>
    </row>
    <row r="124" spans="1:11" ht="12.75">
      <c r="A124" s="45"/>
      <c r="B124" s="42"/>
      <c r="C124" s="42"/>
      <c r="D124" s="42"/>
      <c r="E124" s="42"/>
      <c r="F124"/>
      <c r="G124"/>
      <c r="H124"/>
      <c r="I124"/>
      <c r="J124"/>
      <c r="K124"/>
    </row>
    <row r="125" spans="1:7" s="20" customFormat="1" ht="84" customHeight="1">
      <c r="A125" s="19" t="s">
        <v>5</v>
      </c>
      <c r="B125" s="295" t="s">
        <v>4</v>
      </c>
      <c r="C125" s="296"/>
      <c r="D125" s="296"/>
      <c r="E125" s="296"/>
      <c r="F125" s="297"/>
      <c r="G125" s="75"/>
    </row>
    <row r="126" spans="1:6" s="20" customFormat="1" ht="36.75" customHeight="1">
      <c r="A126" s="334" t="s">
        <v>133</v>
      </c>
      <c r="B126" s="329" t="s">
        <v>500</v>
      </c>
      <c r="C126" s="330"/>
      <c r="D126" s="329" t="s">
        <v>501</v>
      </c>
      <c r="E126" s="330"/>
      <c r="F126" s="331" t="s">
        <v>502</v>
      </c>
    </row>
    <row r="127" spans="1:11" ht="18">
      <c r="A127" s="335"/>
      <c r="B127" s="127" t="s">
        <v>504</v>
      </c>
      <c r="C127" s="124" t="s">
        <v>505</v>
      </c>
      <c r="D127" s="127" t="s">
        <v>504</v>
      </c>
      <c r="E127" s="124" t="s">
        <v>505</v>
      </c>
      <c r="F127" s="332"/>
      <c r="G127"/>
      <c r="H127"/>
      <c r="I127"/>
      <c r="J127"/>
      <c r="K127"/>
    </row>
    <row r="128" spans="1:6" s="140" customFormat="1" ht="12.75">
      <c r="A128" s="152" t="s">
        <v>368</v>
      </c>
      <c r="B128" s="153">
        <v>1</v>
      </c>
      <c r="C128" s="154">
        <v>0.35416666666666663</v>
      </c>
      <c r="D128" s="153">
        <v>0</v>
      </c>
      <c r="E128" s="155">
        <v>0</v>
      </c>
      <c r="F128" s="162">
        <v>1</v>
      </c>
    </row>
    <row r="129" spans="1:6" s="140" customFormat="1" ht="12.75">
      <c r="A129" s="152" t="s">
        <v>371</v>
      </c>
      <c r="B129" s="153">
        <v>2</v>
      </c>
      <c r="C129" s="154">
        <v>0.3333333333333333</v>
      </c>
      <c r="D129" s="153">
        <v>0</v>
      </c>
      <c r="E129" s="155">
        <v>0</v>
      </c>
      <c r="F129" s="162">
        <v>2</v>
      </c>
    </row>
    <row r="130" spans="1:11" ht="12.75">
      <c r="A130" s="152" t="s">
        <v>375</v>
      </c>
      <c r="B130" s="153">
        <v>5</v>
      </c>
      <c r="C130" s="170">
        <v>0.3385416666666667</v>
      </c>
      <c r="D130" s="153">
        <v>1</v>
      </c>
      <c r="E130" s="154">
        <v>0.125</v>
      </c>
      <c r="F130" s="162">
        <v>6</v>
      </c>
      <c r="G130"/>
      <c r="H130"/>
      <c r="I130"/>
      <c r="J130"/>
      <c r="K130"/>
    </row>
    <row r="131" spans="1:6" s="140" customFormat="1" ht="12.75">
      <c r="A131" s="152" t="s">
        <v>376</v>
      </c>
      <c r="B131" s="153">
        <v>1</v>
      </c>
      <c r="C131" s="154">
        <v>0.3333333333333333</v>
      </c>
      <c r="D131" s="153">
        <v>0</v>
      </c>
      <c r="E131" s="155">
        <v>0</v>
      </c>
      <c r="F131" s="162">
        <v>1</v>
      </c>
    </row>
    <row r="132" spans="1:6" s="140" customFormat="1" ht="12.75">
      <c r="A132" s="152" t="s">
        <v>127</v>
      </c>
      <c r="B132" s="153">
        <v>4</v>
      </c>
      <c r="C132" s="154">
        <v>0.41666666666666663</v>
      </c>
      <c r="D132" s="153">
        <v>0</v>
      </c>
      <c r="E132" s="155">
        <v>0</v>
      </c>
      <c r="F132" s="162">
        <v>4</v>
      </c>
    </row>
    <row r="133" spans="1:6" s="140" customFormat="1" ht="27" customHeight="1">
      <c r="A133" s="63" t="s">
        <v>401</v>
      </c>
      <c r="B133" s="159">
        <v>13</v>
      </c>
      <c r="C133" s="160">
        <v>0.3552083333333333</v>
      </c>
      <c r="D133" s="159">
        <v>1</v>
      </c>
      <c r="E133" s="171">
        <v>0.125</v>
      </c>
      <c r="F133" s="159">
        <v>14</v>
      </c>
    </row>
    <row r="134" spans="1:11" ht="12.75">
      <c r="A134"/>
      <c r="B134"/>
      <c r="C134"/>
      <c r="D134"/>
      <c r="E134"/>
      <c r="F134"/>
      <c r="G134"/>
      <c r="H134"/>
      <c r="I134"/>
      <c r="J134"/>
      <c r="K134"/>
    </row>
    <row r="135" spans="1:12" ht="12.75">
      <c r="A135" s="45"/>
      <c r="B135" s="42"/>
      <c r="C135" s="50"/>
      <c r="D135" s="42"/>
      <c r="E135" s="42"/>
      <c r="F135" s="42"/>
      <c r="G135" s="42"/>
      <c r="H135" s="42"/>
      <c r="I135" s="42"/>
      <c r="J135" s="51"/>
      <c r="K135" s="51"/>
      <c r="L135" s="51"/>
    </row>
    <row r="136" spans="1:12" ht="12.75">
      <c r="A136" s="45"/>
      <c r="B136" s="42"/>
      <c r="C136" s="50"/>
      <c r="D136" s="42"/>
      <c r="E136" s="42"/>
      <c r="F136" s="42"/>
      <c r="G136" s="42"/>
      <c r="H136" s="42"/>
      <c r="I136" s="42"/>
      <c r="J136" s="51"/>
      <c r="K136" s="51"/>
      <c r="L136" s="51"/>
    </row>
    <row r="137" spans="2:12" ht="12.75">
      <c r="B137" s="47"/>
      <c r="C137" s="47"/>
      <c r="L137" s="49"/>
    </row>
    <row r="138" spans="2:12" ht="12.75">
      <c r="B138" s="47"/>
      <c r="C138" s="47"/>
      <c r="L138" s="49"/>
    </row>
    <row r="139" spans="1:7" s="20" customFormat="1" ht="84" customHeight="1">
      <c r="A139" s="19" t="s">
        <v>7</v>
      </c>
      <c r="B139" s="295" t="s">
        <v>6</v>
      </c>
      <c r="C139" s="296"/>
      <c r="D139" s="296"/>
      <c r="E139" s="296"/>
      <c r="F139" s="297"/>
      <c r="G139" s="75"/>
    </row>
    <row r="140" spans="1:6" s="20" customFormat="1" ht="36.75" customHeight="1">
      <c r="A140" s="334" t="s">
        <v>133</v>
      </c>
      <c r="B140" s="329" t="s">
        <v>500</v>
      </c>
      <c r="C140" s="330"/>
      <c r="D140" s="329" t="s">
        <v>501</v>
      </c>
      <c r="E140" s="330"/>
      <c r="F140" s="331" t="s">
        <v>502</v>
      </c>
    </row>
    <row r="141" spans="1:11" ht="18">
      <c r="A141" s="335"/>
      <c r="B141" s="127" t="s">
        <v>504</v>
      </c>
      <c r="C141" s="124" t="s">
        <v>505</v>
      </c>
      <c r="D141" s="127" t="s">
        <v>504</v>
      </c>
      <c r="E141" s="124" t="s">
        <v>505</v>
      </c>
      <c r="F141" s="332"/>
      <c r="G141"/>
      <c r="H141"/>
      <c r="I141"/>
      <c r="J141"/>
      <c r="K141"/>
    </row>
    <row r="142" spans="1:11" ht="12.75">
      <c r="A142" s="152" t="s">
        <v>200</v>
      </c>
      <c r="B142" s="153">
        <v>2</v>
      </c>
      <c r="C142" s="170">
        <v>0.41666666666666663</v>
      </c>
      <c r="D142" s="153">
        <v>1</v>
      </c>
      <c r="E142" s="154">
        <v>0.3229166666666667</v>
      </c>
      <c r="F142" s="162">
        <v>3</v>
      </c>
      <c r="G142"/>
      <c r="H142"/>
      <c r="I142"/>
      <c r="J142"/>
      <c r="K142"/>
    </row>
    <row r="143" spans="1:11" ht="12.75">
      <c r="A143" s="152" t="s">
        <v>205</v>
      </c>
      <c r="B143" s="153">
        <v>1</v>
      </c>
      <c r="C143" s="170">
        <v>0.45833333333333337</v>
      </c>
      <c r="D143" s="153">
        <v>1</v>
      </c>
      <c r="E143" s="154">
        <v>0.25</v>
      </c>
      <c r="F143" s="162">
        <v>2</v>
      </c>
      <c r="G143"/>
      <c r="H143"/>
      <c r="I143"/>
      <c r="J143"/>
      <c r="K143"/>
    </row>
    <row r="144" spans="1:11" ht="12.75">
      <c r="A144" s="152" t="s">
        <v>221</v>
      </c>
      <c r="B144" s="153">
        <v>0</v>
      </c>
      <c r="C144" s="155">
        <v>0</v>
      </c>
      <c r="D144" s="153">
        <v>1</v>
      </c>
      <c r="E144" s="154">
        <v>0.27083333333333337</v>
      </c>
      <c r="F144" s="162">
        <v>1</v>
      </c>
      <c r="G144"/>
      <c r="H144"/>
      <c r="I144"/>
      <c r="J144"/>
      <c r="K144"/>
    </row>
    <row r="145" spans="1:6" s="140" customFormat="1" ht="27" customHeight="1">
      <c r="A145" s="63" t="s">
        <v>402</v>
      </c>
      <c r="B145" s="159">
        <v>3</v>
      </c>
      <c r="C145" s="160">
        <v>0.4375</v>
      </c>
      <c r="D145" s="159">
        <v>3</v>
      </c>
      <c r="E145" s="171">
        <v>0.28125</v>
      </c>
      <c r="F145" s="159">
        <v>6</v>
      </c>
    </row>
    <row r="146" spans="2:12" ht="12.75">
      <c r="B146" s="47"/>
      <c r="C146" s="47"/>
      <c r="F146" s="52"/>
      <c r="G146" s="52"/>
      <c r="H146" s="52"/>
      <c r="J146" s="49"/>
      <c r="L146" s="49"/>
    </row>
    <row r="147" spans="1:11" ht="12.75">
      <c r="A147"/>
      <c r="B147"/>
      <c r="C147"/>
      <c r="D147"/>
      <c r="E147"/>
      <c r="F147"/>
      <c r="G147"/>
      <c r="H147"/>
      <c r="I147"/>
      <c r="J147"/>
      <c r="K147"/>
    </row>
    <row r="148" spans="1:11" ht="12.75">
      <c r="A148"/>
      <c r="B148"/>
      <c r="C148"/>
      <c r="D148"/>
      <c r="E148"/>
      <c r="F148"/>
      <c r="G148"/>
      <c r="H148"/>
      <c r="I148"/>
      <c r="J148"/>
      <c r="K148"/>
    </row>
    <row r="149" spans="1:7" s="20" customFormat="1" ht="84" customHeight="1">
      <c r="A149" s="19" t="s">
        <v>9</v>
      </c>
      <c r="B149" s="295" t="s">
        <v>8</v>
      </c>
      <c r="C149" s="296"/>
      <c r="D149" s="296"/>
      <c r="E149" s="296"/>
      <c r="F149" s="297"/>
      <c r="G149" s="75"/>
    </row>
    <row r="150" spans="1:6" s="20" customFormat="1" ht="36.75" customHeight="1">
      <c r="A150" s="334" t="s">
        <v>133</v>
      </c>
      <c r="B150" s="329" t="s">
        <v>500</v>
      </c>
      <c r="C150" s="330"/>
      <c r="D150" s="329" t="s">
        <v>501</v>
      </c>
      <c r="E150" s="330"/>
      <c r="F150" s="331" t="s">
        <v>502</v>
      </c>
    </row>
    <row r="151" spans="1:11" ht="18">
      <c r="A151" s="335"/>
      <c r="B151" s="127" t="s">
        <v>504</v>
      </c>
      <c r="C151" s="124" t="s">
        <v>505</v>
      </c>
      <c r="D151" s="127" t="s">
        <v>504</v>
      </c>
      <c r="E151" s="124" t="s">
        <v>505</v>
      </c>
      <c r="F151" s="332"/>
      <c r="G151"/>
      <c r="H151"/>
      <c r="I151"/>
      <c r="J151"/>
      <c r="K151"/>
    </row>
    <row r="152" spans="1:11" ht="12.75">
      <c r="A152" s="152" t="s">
        <v>129</v>
      </c>
      <c r="B152" s="153">
        <v>7</v>
      </c>
      <c r="C152" s="170">
        <v>0.3541666666666667</v>
      </c>
      <c r="D152" s="153">
        <v>6</v>
      </c>
      <c r="E152" s="154">
        <v>0.24305555555555558</v>
      </c>
      <c r="F152" s="162">
        <v>13</v>
      </c>
      <c r="G152"/>
      <c r="H152"/>
      <c r="I152"/>
      <c r="J152"/>
      <c r="K152"/>
    </row>
    <row r="153" spans="1:6" s="140" customFormat="1" ht="27" customHeight="1">
      <c r="A153" s="63" t="s">
        <v>404</v>
      </c>
      <c r="B153" s="159">
        <v>7</v>
      </c>
      <c r="C153" s="160">
        <v>0.3541666666666667</v>
      </c>
      <c r="D153" s="159">
        <v>6</v>
      </c>
      <c r="E153" s="171">
        <v>0.24305555555555558</v>
      </c>
      <c r="F153" s="159">
        <v>13</v>
      </c>
    </row>
    <row r="154" spans="1:11" ht="12.75">
      <c r="A154"/>
      <c r="B154"/>
      <c r="C154"/>
      <c r="D154"/>
      <c r="E154"/>
      <c r="F154"/>
      <c r="G154"/>
      <c r="H154"/>
      <c r="I154"/>
      <c r="J154"/>
      <c r="K154"/>
    </row>
    <row r="155" spans="1:11" ht="12.75">
      <c r="A155"/>
      <c r="B155"/>
      <c r="C155"/>
      <c r="D155"/>
      <c r="E155"/>
      <c r="F155"/>
      <c r="G155"/>
      <c r="H155"/>
      <c r="I155"/>
      <c r="J155"/>
      <c r="K155"/>
    </row>
    <row r="156" spans="1:11" ht="12.75">
      <c r="A156"/>
      <c r="B156"/>
      <c r="C156"/>
      <c r="D156"/>
      <c r="E156"/>
      <c r="F156"/>
      <c r="G156"/>
      <c r="H156"/>
      <c r="I156"/>
      <c r="J156"/>
      <c r="K156"/>
    </row>
  </sheetData>
  <mergeCells count="52">
    <mergeCell ref="B149:F149"/>
    <mergeCell ref="A46:G46"/>
    <mergeCell ref="A150:A151"/>
    <mergeCell ref="B150:C150"/>
    <mergeCell ref="D150:E150"/>
    <mergeCell ref="F150:F151"/>
    <mergeCell ref="B139:F139"/>
    <mergeCell ref="A140:A141"/>
    <mergeCell ref="B140:C140"/>
    <mergeCell ref="D140:E140"/>
    <mergeCell ref="F140:F141"/>
    <mergeCell ref="B125:F125"/>
    <mergeCell ref="A126:A127"/>
    <mergeCell ref="B126:C126"/>
    <mergeCell ref="D126:E126"/>
    <mergeCell ref="F126:F127"/>
    <mergeCell ref="B111:F111"/>
    <mergeCell ref="A112:A113"/>
    <mergeCell ref="B112:C112"/>
    <mergeCell ref="D112:E112"/>
    <mergeCell ref="F112:F113"/>
    <mergeCell ref="B94:F94"/>
    <mergeCell ref="A95:A96"/>
    <mergeCell ref="B95:C95"/>
    <mergeCell ref="D95:E95"/>
    <mergeCell ref="F95:F96"/>
    <mergeCell ref="F60:F61"/>
    <mergeCell ref="B80:F80"/>
    <mergeCell ref="A81:A82"/>
    <mergeCell ref="B81:C81"/>
    <mergeCell ref="D81:E81"/>
    <mergeCell ref="F81:F82"/>
    <mergeCell ref="B1:G1"/>
    <mergeCell ref="G2:G3"/>
    <mergeCell ref="A49:A50"/>
    <mergeCell ref="B49:C49"/>
    <mergeCell ref="D49:E49"/>
    <mergeCell ref="F49:F50"/>
    <mergeCell ref="B48:F48"/>
    <mergeCell ref="A2:A3"/>
    <mergeCell ref="B2:C2"/>
    <mergeCell ref="D2:E2"/>
    <mergeCell ref="F2:F3"/>
    <mergeCell ref="A71:A72"/>
    <mergeCell ref="B71:C71"/>
    <mergeCell ref="D71:E71"/>
    <mergeCell ref="F71:F72"/>
    <mergeCell ref="B59:F59"/>
    <mergeCell ref="B70:F70"/>
    <mergeCell ref="A60:A61"/>
    <mergeCell ref="B60:C60"/>
    <mergeCell ref="D60:E60"/>
  </mergeCells>
  <printOptions horizontalCentered="1"/>
  <pageMargins left="0" right="0" top="0.5905511811023623" bottom="0.5905511811023623" header="0.31496062992125984" footer="0.31496062992125984"/>
  <pageSetup horizontalDpi="600" verticalDpi="600" orientation="portrait" paperSize="9" r:id="rId2"/>
  <rowBreaks count="2" manualBreakCount="2">
    <brk id="110" max="255" man="1"/>
    <brk id="138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245"/>
  <sheetViews>
    <sheetView zoomScale="75" zoomScaleNormal="75" workbookViewId="0" topLeftCell="A1">
      <selection activeCell="J1" sqref="J1"/>
    </sheetView>
  </sheetViews>
  <sheetFormatPr defaultColWidth="9.140625" defaultRowHeight="12.75"/>
  <cols>
    <col min="1" max="1" width="18.8515625" style="140" customWidth="1"/>
    <col min="2" max="2" width="11.28125" style="140" customWidth="1"/>
    <col min="3" max="3" width="10.7109375" style="140" customWidth="1"/>
    <col min="4" max="4" width="10.28125" style="140" customWidth="1"/>
    <col min="5" max="5" width="10.421875" style="140" customWidth="1"/>
    <col min="6" max="6" width="10.7109375" style="132" customWidth="1"/>
    <col min="7" max="8" width="6.8515625" style="132" customWidth="1"/>
    <col min="9" max="9" width="5.8515625" style="132" bestFit="1" customWidth="1"/>
    <col min="10" max="16384" width="8.8515625" style="3" customWidth="1"/>
  </cols>
  <sheetData>
    <row r="1" spans="1:9" s="2" customFormat="1" ht="70.5" customHeight="1">
      <c r="A1" s="1" t="s">
        <v>10</v>
      </c>
      <c r="B1" s="339" t="s">
        <v>16</v>
      </c>
      <c r="C1" s="339"/>
      <c r="D1" s="339"/>
      <c r="E1" s="339"/>
      <c r="F1" s="339"/>
      <c r="G1" s="182"/>
      <c r="H1" s="122"/>
      <c r="I1" s="122"/>
    </row>
    <row r="2" spans="1:7" s="259" customFormat="1" ht="11.25">
      <c r="A2" s="274"/>
      <c r="B2" s="274"/>
      <c r="C2" s="274"/>
      <c r="D2" s="274"/>
      <c r="E2" s="274"/>
      <c r="F2" s="275"/>
      <c r="G2" s="275"/>
    </row>
    <row r="3" spans="1:6" s="183" customFormat="1" ht="39.75" customHeight="1">
      <c r="A3" s="338" t="s">
        <v>145</v>
      </c>
      <c r="B3" s="337" t="s">
        <v>233</v>
      </c>
      <c r="C3" s="337" t="s">
        <v>11</v>
      </c>
      <c r="D3" s="337" t="s">
        <v>13</v>
      </c>
      <c r="E3" s="337"/>
      <c r="F3" s="337"/>
    </row>
    <row r="4" spans="1:6" s="183" customFormat="1" ht="39.75" customHeight="1">
      <c r="A4" s="338"/>
      <c r="B4" s="337"/>
      <c r="C4" s="337"/>
      <c r="D4" s="234" t="s">
        <v>12</v>
      </c>
      <c r="E4" s="234" t="s">
        <v>14</v>
      </c>
      <c r="F4" s="234" t="s">
        <v>15</v>
      </c>
    </row>
    <row r="5" spans="1:6" s="183" customFormat="1" ht="18" customHeight="1">
      <c r="A5" s="241" t="s">
        <v>121</v>
      </c>
      <c r="B5" s="243">
        <f>B32</f>
        <v>10.7</v>
      </c>
      <c r="C5" s="243">
        <f>C32</f>
        <v>205.3</v>
      </c>
      <c r="D5" s="245">
        <f>D32</f>
        <v>0.474999999999999</v>
      </c>
      <c r="E5" s="238">
        <f>E32</f>
        <v>0</v>
      </c>
      <c r="F5" s="246">
        <f>F32</f>
        <v>2.3375</v>
      </c>
    </row>
    <row r="6" spans="1:6" s="183" customFormat="1" ht="18" customHeight="1">
      <c r="A6" s="242" t="s">
        <v>122</v>
      </c>
      <c r="B6" s="244">
        <f>B53</f>
        <v>10.6</v>
      </c>
      <c r="C6" s="244">
        <f>C53</f>
        <v>203.66666666666666</v>
      </c>
      <c r="D6" s="247">
        <f>D53</f>
        <v>2</v>
      </c>
      <c r="E6" s="239">
        <f>E53</f>
        <v>1.5111111111111113</v>
      </c>
      <c r="F6" s="248">
        <f>F53</f>
        <v>2.15</v>
      </c>
    </row>
    <row r="7" spans="1:6" s="183" customFormat="1" ht="18" customHeight="1">
      <c r="A7" s="242" t="s">
        <v>123</v>
      </c>
      <c r="B7" s="244">
        <f>B86</f>
        <v>10.746913580246927</v>
      </c>
      <c r="C7" s="244">
        <f>C86</f>
        <v>207.27160493827148</v>
      </c>
      <c r="D7" s="247">
        <f>D86</f>
        <v>0.3571428571428574</v>
      </c>
      <c r="E7" s="239">
        <f>E86</f>
        <v>2.09</v>
      </c>
      <c r="F7" s="248">
        <f>F86</f>
        <v>2.453125</v>
      </c>
    </row>
    <row r="8" spans="1:6" s="183" customFormat="1" ht="18" customHeight="1">
      <c r="A8" s="242" t="s">
        <v>124</v>
      </c>
      <c r="B8" s="244">
        <f>B123</f>
        <v>10.391304347826088</v>
      </c>
      <c r="C8" s="244">
        <f>C123</f>
        <v>200.92753623188406</v>
      </c>
      <c r="D8" s="247">
        <f>D123</f>
        <v>0.55625</v>
      </c>
      <c r="E8" s="239">
        <f>E123</f>
        <v>1.4285714285714284</v>
      </c>
      <c r="F8" s="248">
        <f>F123</f>
        <v>2.274375</v>
      </c>
    </row>
    <row r="9" spans="1:6" s="183" customFormat="1" ht="18" customHeight="1">
      <c r="A9" s="242" t="s">
        <v>125</v>
      </c>
      <c r="B9" s="244">
        <f>B168</f>
        <v>10.833333333333334</v>
      </c>
      <c r="C9" s="244">
        <f>C168</f>
        <v>208.04166666666666</v>
      </c>
      <c r="D9" s="247">
        <f>D168</f>
        <v>0</v>
      </c>
      <c r="E9" s="239">
        <f>E168</f>
        <v>1.0839999999999999</v>
      </c>
      <c r="F9" s="248">
        <f>F168</f>
        <v>2.046875</v>
      </c>
    </row>
    <row r="10" spans="1:6" s="183" customFormat="1" ht="18" customHeight="1">
      <c r="A10" s="242" t="s">
        <v>126</v>
      </c>
      <c r="B10" s="244">
        <f>B191</f>
        <v>10.866666666666667</v>
      </c>
      <c r="C10" s="244">
        <f>C191</f>
        <v>206.34285714285713</v>
      </c>
      <c r="D10" s="247">
        <f>D191</f>
        <v>0.5499999999999989</v>
      </c>
      <c r="E10" s="239">
        <f>E191</f>
        <v>0.525</v>
      </c>
      <c r="F10" s="248">
        <f>F191</f>
        <v>2.3</v>
      </c>
    </row>
    <row r="11" spans="1:6" s="183" customFormat="1" ht="18" customHeight="1">
      <c r="A11" s="242" t="s">
        <v>127</v>
      </c>
      <c r="B11" s="244">
        <f>B210</f>
        <v>11.083333333333334</v>
      </c>
      <c r="C11" s="244">
        <f>C210</f>
        <v>212.83333333333334</v>
      </c>
      <c r="D11" s="247">
        <f>D210</f>
        <v>0</v>
      </c>
      <c r="E11" s="239">
        <f>E210</f>
        <v>1.15</v>
      </c>
      <c r="F11" s="248">
        <f>F210</f>
        <v>1.45</v>
      </c>
    </row>
    <row r="12" spans="1:6" s="183" customFormat="1" ht="18" customHeight="1">
      <c r="A12" s="242" t="s">
        <v>128</v>
      </c>
      <c r="B12" s="244">
        <f>B228</f>
        <v>10.474747474747454</v>
      </c>
      <c r="C12" s="244">
        <f>C228</f>
        <v>201.85858585858585</v>
      </c>
      <c r="D12" s="247">
        <f>D228</f>
        <v>0.3625</v>
      </c>
      <c r="E12" s="239">
        <f>E228</f>
        <v>0</v>
      </c>
      <c r="F12" s="248">
        <f>F228</f>
        <v>0</v>
      </c>
    </row>
    <row r="13" spans="1:6" s="183" customFormat="1" ht="18" customHeight="1">
      <c r="A13" s="249" t="s">
        <v>129</v>
      </c>
      <c r="B13" s="250">
        <f>B242</f>
        <v>11.125</v>
      </c>
      <c r="C13" s="250">
        <f>C242</f>
        <v>214</v>
      </c>
      <c r="D13" s="251">
        <f>D242</f>
        <v>0.3142857142857146</v>
      </c>
      <c r="E13" s="240">
        <f>E242</f>
        <v>0</v>
      </c>
      <c r="F13" s="252">
        <f>F242</f>
        <v>1.45</v>
      </c>
    </row>
    <row r="14" spans="1:6" s="183" customFormat="1" ht="21.75" customHeight="1">
      <c r="A14" s="253" t="s">
        <v>130</v>
      </c>
      <c r="B14" s="254">
        <f>SUM(B5:B13)/9</f>
        <v>10.757922081794867</v>
      </c>
      <c r="C14" s="254">
        <f>SUM(C5:C13)/9</f>
        <v>206.69358342647394</v>
      </c>
      <c r="D14" s="255">
        <v>0.5450255102040815</v>
      </c>
      <c r="E14" s="255">
        <v>1.2981137566137564</v>
      </c>
      <c r="F14" s="255">
        <v>2.157734375</v>
      </c>
    </row>
    <row r="15" spans="1:6" s="183" customFormat="1" ht="21" customHeight="1">
      <c r="A15" s="237"/>
      <c r="B15" s="235"/>
      <c r="C15" s="235"/>
      <c r="D15" s="236"/>
      <c r="E15" s="236"/>
      <c r="F15" s="236"/>
    </row>
    <row r="16" spans="1:6" s="183" customFormat="1" ht="21" customHeight="1">
      <c r="A16" s="237"/>
      <c r="B16" s="235"/>
      <c r="C16" s="235"/>
      <c r="D16" s="236"/>
      <c r="E16" s="236"/>
      <c r="F16" s="236"/>
    </row>
    <row r="17" spans="1:9" ht="41.25" customHeight="1">
      <c r="A17" s="336" t="s">
        <v>132</v>
      </c>
      <c r="B17" s="336"/>
      <c r="C17" s="336"/>
      <c r="D17" s="336"/>
      <c r="E17" s="336"/>
      <c r="F17" s="336"/>
      <c r="G17" s="183"/>
      <c r="H17" s="198"/>
      <c r="I17" s="198"/>
    </row>
    <row r="18" spans="1:6" ht="15">
      <c r="A18" s="199"/>
      <c r="B18" s="132"/>
      <c r="C18" s="132"/>
      <c r="D18" s="3"/>
      <c r="E18" s="3"/>
      <c r="F18" s="3"/>
    </row>
    <row r="19" spans="1:6" s="88" customFormat="1" ht="49.5" customHeight="1">
      <c r="A19" s="33" t="s">
        <v>32</v>
      </c>
      <c r="B19" s="319" t="s">
        <v>33</v>
      </c>
      <c r="C19" s="319"/>
      <c r="D19" s="319"/>
      <c r="E19" s="319"/>
      <c r="F19" s="319"/>
    </row>
    <row r="20" spans="1:9" s="257" customFormat="1" ht="18" customHeight="1">
      <c r="A20" s="341" t="s">
        <v>133</v>
      </c>
      <c r="B20" s="343" t="s">
        <v>297</v>
      </c>
      <c r="C20" s="345" t="s">
        <v>50</v>
      </c>
      <c r="D20" s="340" t="s">
        <v>13</v>
      </c>
      <c r="E20" s="340"/>
      <c r="F20" s="340"/>
      <c r="G20" s="256"/>
      <c r="H20" s="256"/>
      <c r="I20" s="256"/>
    </row>
    <row r="21" spans="1:6" s="257" customFormat="1" ht="27" customHeight="1">
      <c r="A21" s="342"/>
      <c r="B21" s="344"/>
      <c r="C21" s="345"/>
      <c r="D21" s="214" t="s">
        <v>51</v>
      </c>
      <c r="E21" s="214" t="s">
        <v>52</v>
      </c>
      <c r="F21" s="214" t="s">
        <v>53</v>
      </c>
    </row>
    <row r="22" spans="1:9" ht="12.75">
      <c r="A22" s="224" t="s">
        <v>135</v>
      </c>
      <c r="B22" s="227">
        <v>10</v>
      </c>
      <c r="C22" s="227">
        <v>195</v>
      </c>
      <c r="D22" s="230">
        <v>0</v>
      </c>
      <c r="E22" s="218">
        <v>0</v>
      </c>
      <c r="F22" s="219">
        <v>2.15</v>
      </c>
      <c r="G22" s="3"/>
      <c r="H22" s="3"/>
      <c r="I22" s="3"/>
    </row>
    <row r="23" spans="1:9" ht="21.75">
      <c r="A23" s="225" t="s">
        <v>136</v>
      </c>
      <c r="B23" s="228">
        <v>11</v>
      </c>
      <c r="C23" s="228">
        <v>216</v>
      </c>
      <c r="D23" s="231">
        <v>0</v>
      </c>
      <c r="E23" s="220">
        <v>0</v>
      </c>
      <c r="F23" s="221">
        <v>0</v>
      </c>
      <c r="G23" s="3"/>
      <c r="H23" s="3"/>
      <c r="I23" s="3"/>
    </row>
    <row r="24" spans="1:9" ht="12.75">
      <c r="A24" s="225" t="s">
        <v>137</v>
      </c>
      <c r="B24" s="228">
        <v>10</v>
      </c>
      <c r="C24" s="228">
        <v>196</v>
      </c>
      <c r="D24" s="231">
        <v>0</v>
      </c>
      <c r="E24" s="220">
        <v>0</v>
      </c>
      <c r="F24" s="221">
        <v>0</v>
      </c>
      <c r="G24" s="3"/>
      <c r="H24" s="3"/>
      <c r="I24" s="3"/>
    </row>
    <row r="25" spans="1:9" ht="12.75">
      <c r="A25" s="225" t="s">
        <v>138</v>
      </c>
      <c r="B25" s="228">
        <v>11</v>
      </c>
      <c r="C25" s="228">
        <v>215</v>
      </c>
      <c r="D25" s="231">
        <v>0</v>
      </c>
      <c r="E25" s="220">
        <v>0</v>
      </c>
      <c r="F25" s="221">
        <v>2.3</v>
      </c>
      <c r="G25" s="3"/>
      <c r="H25" s="3"/>
      <c r="I25" s="3"/>
    </row>
    <row r="26" spans="1:9" ht="21.75">
      <c r="A26" s="225" t="s">
        <v>139</v>
      </c>
      <c r="B26" s="228">
        <v>11</v>
      </c>
      <c r="C26" s="228">
        <v>210</v>
      </c>
      <c r="D26" s="231">
        <v>0</v>
      </c>
      <c r="E26" s="220">
        <v>0</v>
      </c>
      <c r="F26" s="221">
        <v>0</v>
      </c>
      <c r="G26" s="3"/>
      <c r="H26" s="3"/>
      <c r="I26" s="3"/>
    </row>
    <row r="27" spans="1:9" ht="12.75">
      <c r="A27" s="225" t="s">
        <v>140</v>
      </c>
      <c r="B27" s="228">
        <v>11</v>
      </c>
      <c r="C27" s="228">
        <v>208</v>
      </c>
      <c r="D27" s="231">
        <v>0</v>
      </c>
      <c r="E27" s="220">
        <v>0</v>
      </c>
      <c r="F27" s="221">
        <v>0</v>
      </c>
      <c r="G27" s="3"/>
      <c r="H27" s="3"/>
      <c r="I27" s="3"/>
    </row>
    <row r="28" spans="1:9" ht="12.75">
      <c r="A28" s="225" t="s">
        <v>141</v>
      </c>
      <c r="B28" s="228">
        <v>10</v>
      </c>
      <c r="C28" s="228">
        <v>180</v>
      </c>
      <c r="D28" s="231">
        <v>0.45</v>
      </c>
      <c r="E28" s="220">
        <v>0</v>
      </c>
      <c r="F28" s="221">
        <v>0</v>
      </c>
      <c r="G28" s="3"/>
      <c r="H28" s="3"/>
      <c r="I28" s="3"/>
    </row>
    <row r="29" spans="1:9" ht="12.75">
      <c r="A29" s="225" t="s">
        <v>121</v>
      </c>
      <c r="B29" s="228">
        <v>11</v>
      </c>
      <c r="C29" s="228">
        <v>206</v>
      </c>
      <c r="D29" s="231">
        <v>0</v>
      </c>
      <c r="E29" s="220">
        <v>0</v>
      </c>
      <c r="F29" s="221">
        <v>2.3</v>
      </c>
      <c r="G29" s="3"/>
      <c r="H29" s="3"/>
      <c r="I29" s="3"/>
    </row>
    <row r="30" spans="1:9" ht="12.75">
      <c r="A30" s="225" t="s">
        <v>142</v>
      </c>
      <c r="B30" s="228">
        <v>11</v>
      </c>
      <c r="C30" s="228">
        <v>212</v>
      </c>
      <c r="D30" s="231">
        <v>0.5</v>
      </c>
      <c r="E30" s="220">
        <v>0</v>
      </c>
      <c r="F30" s="221">
        <v>0</v>
      </c>
      <c r="G30" s="3"/>
      <c r="H30" s="3"/>
      <c r="I30" s="3"/>
    </row>
    <row r="31" spans="1:9" ht="12.75">
      <c r="A31" s="226" t="s">
        <v>143</v>
      </c>
      <c r="B31" s="229">
        <v>11</v>
      </c>
      <c r="C31" s="229">
        <v>215</v>
      </c>
      <c r="D31" s="232">
        <v>0</v>
      </c>
      <c r="E31" s="222">
        <v>0</v>
      </c>
      <c r="F31" s="223">
        <v>3</v>
      </c>
      <c r="G31" s="3"/>
      <c r="H31" s="3"/>
      <c r="I31" s="3"/>
    </row>
    <row r="32" spans="1:9" ht="12.75">
      <c r="A32" s="33" t="s">
        <v>152</v>
      </c>
      <c r="B32" s="215">
        <f>SUM(B22:B31)/10</f>
        <v>10.7</v>
      </c>
      <c r="C32" s="215">
        <f>SUM(C22:C31)/10</f>
        <v>205.3</v>
      </c>
      <c r="D32" s="216">
        <v>0.474999999999999</v>
      </c>
      <c r="E32" s="216">
        <v>0</v>
      </c>
      <c r="F32" s="217">
        <v>2.3375</v>
      </c>
      <c r="G32" s="3"/>
      <c r="H32" s="3"/>
      <c r="I32" s="3"/>
    </row>
    <row r="33" spans="1:9" ht="15">
      <c r="A33" s="131"/>
      <c r="B33" s="131"/>
      <c r="C33" s="131"/>
      <c r="D33" s="131"/>
      <c r="E33" s="131"/>
      <c r="F33" s="130"/>
      <c r="G33" s="130"/>
      <c r="H33" s="130"/>
      <c r="I33" s="130"/>
    </row>
    <row r="34" spans="2:9" ht="12.75">
      <c r="B34" s="132"/>
      <c r="C34" s="132"/>
      <c r="D34" s="132"/>
      <c r="E34" s="132"/>
      <c r="G34" s="3"/>
      <c r="H34" s="3"/>
      <c r="I34" s="3"/>
    </row>
    <row r="35" spans="1:6" s="88" customFormat="1" ht="49.5" customHeight="1">
      <c r="A35" s="33" t="s">
        <v>34</v>
      </c>
      <c r="B35" s="319" t="s">
        <v>35</v>
      </c>
      <c r="C35" s="319"/>
      <c r="D35" s="319"/>
      <c r="E35" s="319"/>
      <c r="F35" s="319"/>
    </row>
    <row r="36" spans="1:9" s="257" customFormat="1" ht="18" customHeight="1">
      <c r="A36" s="341" t="s">
        <v>133</v>
      </c>
      <c r="B36" s="343" t="s">
        <v>297</v>
      </c>
      <c r="C36" s="345" t="s">
        <v>50</v>
      </c>
      <c r="D36" s="340" t="s">
        <v>13</v>
      </c>
      <c r="E36" s="340"/>
      <c r="F36" s="340"/>
      <c r="G36" s="256"/>
      <c r="H36" s="256"/>
      <c r="I36" s="256"/>
    </row>
    <row r="37" spans="1:6" s="257" customFormat="1" ht="27" customHeight="1">
      <c r="A37" s="342"/>
      <c r="B37" s="344"/>
      <c r="C37" s="345"/>
      <c r="D37" s="214" t="s">
        <v>51</v>
      </c>
      <c r="E37" s="214" t="s">
        <v>52</v>
      </c>
      <c r="F37" s="214" t="s">
        <v>53</v>
      </c>
    </row>
    <row r="38" spans="1:9" ht="12.75">
      <c r="A38" s="225" t="s">
        <v>234</v>
      </c>
      <c r="B38" s="228">
        <v>11</v>
      </c>
      <c r="C38" s="228">
        <v>214</v>
      </c>
      <c r="D38" s="231">
        <v>0</v>
      </c>
      <c r="E38" s="220">
        <v>1.3</v>
      </c>
      <c r="F38" s="221">
        <v>0</v>
      </c>
      <c r="G38" s="3"/>
      <c r="H38" s="3"/>
      <c r="I38" s="3"/>
    </row>
    <row r="39" spans="1:9" ht="12.75">
      <c r="A39" s="225" t="s">
        <v>235</v>
      </c>
      <c r="B39" s="228">
        <v>11</v>
      </c>
      <c r="C39" s="228">
        <v>220</v>
      </c>
      <c r="D39" s="231">
        <v>0</v>
      </c>
      <c r="E39" s="220">
        <v>1.5</v>
      </c>
      <c r="F39" s="221">
        <v>0</v>
      </c>
      <c r="G39" s="3"/>
      <c r="H39" s="3"/>
      <c r="I39" s="3"/>
    </row>
    <row r="40" spans="1:9" ht="12.75">
      <c r="A40" s="225" t="s">
        <v>236</v>
      </c>
      <c r="B40" s="228">
        <v>11</v>
      </c>
      <c r="C40" s="228">
        <v>210</v>
      </c>
      <c r="D40" s="231">
        <v>0</v>
      </c>
      <c r="E40" s="220">
        <v>2</v>
      </c>
      <c r="F40" s="221">
        <v>0</v>
      </c>
      <c r="G40" s="3"/>
      <c r="H40" s="3"/>
      <c r="I40" s="3"/>
    </row>
    <row r="41" spans="1:9" ht="12.75">
      <c r="A41" s="225" t="s">
        <v>237</v>
      </c>
      <c r="B41" s="228">
        <v>11</v>
      </c>
      <c r="C41" s="228">
        <v>207</v>
      </c>
      <c r="D41" s="231">
        <v>0</v>
      </c>
      <c r="E41" s="220">
        <v>2.3</v>
      </c>
      <c r="F41" s="221">
        <v>0</v>
      </c>
      <c r="G41" s="3"/>
      <c r="H41" s="3"/>
      <c r="I41" s="3"/>
    </row>
    <row r="42" spans="1:9" ht="12.75">
      <c r="A42" s="225" t="s">
        <v>238</v>
      </c>
      <c r="B42" s="228">
        <v>11</v>
      </c>
      <c r="C42" s="228">
        <v>217</v>
      </c>
      <c r="D42" s="231">
        <v>0</v>
      </c>
      <c r="E42" s="220">
        <v>2.5</v>
      </c>
      <c r="F42" s="221">
        <v>0</v>
      </c>
      <c r="G42" s="3"/>
      <c r="H42" s="3"/>
      <c r="I42" s="3"/>
    </row>
    <row r="43" spans="1:9" ht="12.75">
      <c r="A43" s="225" t="s">
        <v>239</v>
      </c>
      <c r="B43" s="228">
        <v>10</v>
      </c>
      <c r="C43" s="228">
        <v>195</v>
      </c>
      <c r="D43" s="231">
        <v>0</v>
      </c>
      <c r="E43" s="220">
        <v>2</v>
      </c>
      <c r="F43" s="221">
        <v>0</v>
      </c>
      <c r="G43" s="3"/>
      <c r="H43" s="3"/>
      <c r="I43" s="3"/>
    </row>
    <row r="44" spans="1:9" ht="12.75">
      <c r="A44" s="225" t="s">
        <v>240</v>
      </c>
      <c r="B44" s="228">
        <v>11</v>
      </c>
      <c r="C44" s="228">
        <v>207</v>
      </c>
      <c r="D44" s="231">
        <v>0</v>
      </c>
      <c r="E44" s="220">
        <v>1</v>
      </c>
      <c r="F44" s="221">
        <v>0</v>
      </c>
      <c r="G44" s="3"/>
      <c r="H44" s="3"/>
      <c r="I44" s="3"/>
    </row>
    <row r="45" spans="1:9" ht="12.75">
      <c r="A45" s="225" t="s">
        <v>241</v>
      </c>
      <c r="B45" s="228">
        <v>11</v>
      </c>
      <c r="C45" s="228">
        <v>215</v>
      </c>
      <c r="D45" s="231">
        <v>0</v>
      </c>
      <c r="E45" s="220">
        <v>0</v>
      </c>
      <c r="F45" s="221">
        <v>0</v>
      </c>
      <c r="G45" s="3"/>
      <c r="H45" s="3"/>
      <c r="I45" s="3"/>
    </row>
    <row r="46" spans="1:9" ht="12.75">
      <c r="A46" s="225" t="s">
        <v>242</v>
      </c>
      <c r="B46" s="228">
        <v>10</v>
      </c>
      <c r="C46" s="228">
        <v>193</v>
      </c>
      <c r="D46" s="231">
        <v>2</v>
      </c>
      <c r="E46" s="220">
        <v>0</v>
      </c>
      <c r="F46" s="221">
        <v>0</v>
      </c>
      <c r="G46" s="3"/>
      <c r="H46" s="3"/>
      <c r="I46" s="3"/>
    </row>
    <row r="47" spans="1:9" ht="14.25" customHeight="1">
      <c r="A47" s="225" t="s">
        <v>243</v>
      </c>
      <c r="B47" s="228">
        <v>10</v>
      </c>
      <c r="C47" s="228">
        <v>181</v>
      </c>
      <c r="D47" s="231">
        <v>0</v>
      </c>
      <c r="E47" s="220">
        <v>0</v>
      </c>
      <c r="F47" s="221">
        <v>1.3</v>
      </c>
      <c r="G47" s="3"/>
      <c r="H47" s="3"/>
      <c r="I47" s="3"/>
    </row>
    <row r="48" spans="1:9" ht="12.75">
      <c r="A48" s="225" t="s">
        <v>244</v>
      </c>
      <c r="B48" s="228">
        <v>10</v>
      </c>
      <c r="C48" s="228">
        <v>192</v>
      </c>
      <c r="D48" s="231">
        <v>0</v>
      </c>
      <c r="E48" s="220">
        <v>0.3</v>
      </c>
      <c r="F48" s="221">
        <v>0</v>
      </c>
      <c r="G48" s="3"/>
      <c r="H48" s="3"/>
      <c r="I48" s="3"/>
    </row>
    <row r="49" spans="1:9" ht="12.75">
      <c r="A49" s="225" t="s">
        <v>122</v>
      </c>
      <c r="B49" s="228">
        <v>10</v>
      </c>
      <c r="C49" s="228">
        <v>196</v>
      </c>
      <c r="D49" s="231">
        <v>0</v>
      </c>
      <c r="E49" s="220">
        <v>0</v>
      </c>
      <c r="F49" s="221">
        <v>0</v>
      </c>
      <c r="G49" s="3"/>
      <c r="H49" s="3"/>
      <c r="I49" s="3"/>
    </row>
    <row r="50" spans="1:9" ht="21.75">
      <c r="A50" s="225" t="s">
        <v>245</v>
      </c>
      <c r="B50" s="228">
        <v>11</v>
      </c>
      <c r="C50" s="228">
        <v>209</v>
      </c>
      <c r="D50" s="231">
        <v>0</v>
      </c>
      <c r="E50" s="220">
        <v>0</v>
      </c>
      <c r="F50" s="221">
        <v>0</v>
      </c>
      <c r="G50" s="3"/>
      <c r="H50" s="3"/>
      <c r="I50" s="3"/>
    </row>
    <row r="51" spans="1:9" ht="12.75">
      <c r="A51" s="225" t="s">
        <v>246</v>
      </c>
      <c r="B51" s="228">
        <v>10</v>
      </c>
      <c r="C51" s="228">
        <v>194</v>
      </c>
      <c r="D51" s="231">
        <v>0</v>
      </c>
      <c r="E51" s="220">
        <v>2.3</v>
      </c>
      <c r="F51" s="221">
        <v>0</v>
      </c>
      <c r="G51" s="3"/>
      <c r="H51" s="3"/>
      <c r="I51" s="3"/>
    </row>
    <row r="52" spans="1:9" ht="12.75">
      <c r="A52" s="233" t="s">
        <v>247</v>
      </c>
      <c r="B52" s="228">
        <v>11</v>
      </c>
      <c r="C52" s="228">
        <v>205</v>
      </c>
      <c r="D52" s="231">
        <v>0</v>
      </c>
      <c r="E52" s="220">
        <v>0</v>
      </c>
      <c r="F52" s="221">
        <v>3</v>
      </c>
      <c r="G52" s="3"/>
      <c r="H52" s="3"/>
      <c r="I52" s="3"/>
    </row>
    <row r="53" spans="1:9" ht="12.75">
      <c r="A53" s="63" t="s">
        <v>422</v>
      </c>
      <c r="B53" s="215">
        <f>SUM(B38:B52)/15</f>
        <v>10.6</v>
      </c>
      <c r="C53" s="215">
        <f>SUM(C38:C52)/15</f>
        <v>203.66666666666666</v>
      </c>
      <c r="D53" s="216">
        <v>2</v>
      </c>
      <c r="E53" s="216">
        <v>1.5111111111111113</v>
      </c>
      <c r="F53" s="217">
        <v>2.15</v>
      </c>
      <c r="G53" s="3"/>
      <c r="H53" s="3"/>
      <c r="I53" s="3"/>
    </row>
    <row r="54" spans="1:28" ht="12.75">
      <c r="A54" s="202"/>
      <c r="B54" s="202"/>
      <c r="C54" s="202"/>
      <c r="D54" s="202"/>
      <c r="E54" s="202"/>
      <c r="F54" s="198"/>
      <c r="G54" s="3"/>
      <c r="H54" s="3"/>
      <c r="I54" s="3"/>
      <c r="X54" s="198"/>
      <c r="Y54" s="198"/>
      <c r="Z54" s="198"/>
      <c r="AA54" s="202"/>
      <c r="AB54" s="198"/>
    </row>
    <row r="55" spans="2:9" ht="12.75">
      <c r="B55" s="132"/>
      <c r="C55" s="132"/>
      <c r="D55" s="132"/>
      <c r="E55" s="132"/>
      <c r="G55" s="3"/>
      <c r="H55" s="3"/>
      <c r="I55" s="3"/>
    </row>
    <row r="56" spans="1:6" s="88" customFormat="1" ht="49.5" customHeight="1">
      <c r="A56" s="33" t="s">
        <v>36</v>
      </c>
      <c r="B56" s="319" t="s">
        <v>37</v>
      </c>
      <c r="C56" s="319"/>
      <c r="D56" s="319"/>
      <c r="E56" s="319"/>
      <c r="F56" s="319"/>
    </row>
    <row r="57" spans="1:9" s="257" customFormat="1" ht="18" customHeight="1">
      <c r="A57" s="341" t="s">
        <v>133</v>
      </c>
      <c r="B57" s="343" t="s">
        <v>297</v>
      </c>
      <c r="C57" s="345" t="s">
        <v>50</v>
      </c>
      <c r="D57" s="340" t="s">
        <v>13</v>
      </c>
      <c r="E57" s="340"/>
      <c r="F57" s="340"/>
      <c r="G57" s="256"/>
      <c r="H57" s="256"/>
      <c r="I57" s="256"/>
    </row>
    <row r="58" spans="1:6" s="257" customFormat="1" ht="27" customHeight="1">
      <c r="A58" s="342"/>
      <c r="B58" s="344"/>
      <c r="C58" s="345"/>
      <c r="D58" s="214" t="s">
        <v>51</v>
      </c>
      <c r="E58" s="214" t="s">
        <v>52</v>
      </c>
      <c r="F58" s="214" t="s">
        <v>53</v>
      </c>
    </row>
    <row r="59" spans="1:9" ht="14.25" customHeight="1">
      <c r="A59" s="225" t="s">
        <v>154</v>
      </c>
      <c r="B59" s="228">
        <v>10</v>
      </c>
      <c r="C59" s="228">
        <v>196</v>
      </c>
      <c r="D59" s="231">
        <v>0.5</v>
      </c>
      <c r="E59" s="220">
        <v>0</v>
      </c>
      <c r="F59" s="221">
        <v>0</v>
      </c>
      <c r="G59" s="3"/>
      <c r="H59" s="3"/>
      <c r="I59" s="3"/>
    </row>
    <row r="60" spans="1:9" ht="14.25" customHeight="1">
      <c r="A60" s="225" t="s">
        <v>155</v>
      </c>
      <c r="B60" s="228">
        <v>10</v>
      </c>
      <c r="C60" s="228">
        <v>197</v>
      </c>
      <c r="D60" s="231">
        <v>0.3</v>
      </c>
      <c r="E60" s="220">
        <v>0</v>
      </c>
      <c r="F60" s="221">
        <v>0</v>
      </c>
      <c r="G60" s="3"/>
      <c r="H60" s="3"/>
      <c r="I60" s="3"/>
    </row>
    <row r="61" spans="1:9" ht="14.25" customHeight="1">
      <c r="A61" s="225" t="s">
        <v>156</v>
      </c>
      <c r="B61" s="228">
        <v>11</v>
      </c>
      <c r="C61" s="228">
        <v>210</v>
      </c>
      <c r="D61" s="231">
        <v>0.5</v>
      </c>
      <c r="E61" s="220">
        <v>0</v>
      </c>
      <c r="F61" s="221">
        <v>0</v>
      </c>
      <c r="G61" s="3"/>
      <c r="H61" s="3"/>
      <c r="I61" s="3"/>
    </row>
    <row r="62" spans="1:9" ht="14.25" customHeight="1">
      <c r="A62" s="225" t="s">
        <v>157</v>
      </c>
      <c r="B62" s="228">
        <v>11</v>
      </c>
      <c r="C62" s="228">
        <v>205</v>
      </c>
      <c r="D62" s="231">
        <v>0</v>
      </c>
      <c r="E62" s="220">
        <v>0</v>
      </c>
      <c r="F62" s="221">
        <v>0</v>
      </c>
      <c r="G62" s="3"/>
      <c r="H62" s="3"/>
      <c r="I62" s="3"/>
    </row>
    <row r="63" spans="1:9" ht="14.25" customHeight="1">
      <c r="A63" s="225" t="s">
        <v>158</v>
      </c>
      <c r="B63" s="228">
        <v>11</v>
      </c>
      <c r="C63" s="228">
        <v>210</v>
      </c>
      <c r="D63" s="231">
        <v>0</v>
      </c>
      <c r="E63" s="220">
        <v>0</v>
      </c>
      <c r="F63" s="221">
        <v>3</v>
      </c>
      <c r="G63" s="3"/>
      <c r="H63" s="3"/>
      <c r="I63" s="3"/>
    </row>
    <row r="64" spans="1:9" ht="14.25" customHeight="1">
      <c r="A64" s="225" t="s">
        <v>159</v>
      </c>
      <c r="B64" s="228">
        <v>11</v>
      </c>
      <c r="C64" s="228">
        <v>215</v>
      </c>
      <c r="D64" s="231">
        <v>0</v>
      </c>
      <c r="E64" s="220">
        <v>0</v>
      </c>
      <c r="F64" s="221">
        <v>2</v>
      </c>
      <c r="G64" s="3"/>
      <c r="H64" s="3"/>
      <c r="I64" s="3"/>
    </row>
    <row r="65" spans="1:9" ht="14.25" customHeight="1">
      <c r="A65" s="225" t="s">
        <v>160</v>
      </c>
      <c r="B65" s="228">
        <v>10</v>
      </c>
      <c r="C65" s="228">
        <v>200</v>
      </c>
      <c r="D65" s="231">
        <v>0</v>
      </c>
      <c r="E65" s="220">
        <v>2</v>
      </c>
      <c r="F65" s="221">
        <v>0</v>
      </c>
      <c r="G65" s="3"/>
      <c r="H65" s="3"/>
      <c r="I65" s="3"/>
    </row>
    <row r="66" spans="1:9" ht="14.25" customHeight="1">
      <c r="A66" s="225" t="s">
        <v>161</v>
      </c>
      <c r="B66" s="228">
        <v>10.5</v>
      </c>
      <c r="C66" s="228">
        <v>203</v>
      </c>
      <c r="D66" s="231">
        <v>0</v>
      </c>
      <c r="E66" s="220">
        <v>0</v>
      </c>
      <c r="F66" s="221">
        <v>3</v>
      </c>
      <c r="G66" s="3"/>
      <c r="H66" s="3"/>
      <c r="I66" s="3"/>
    </row>
    <row r="67" spans="1:9" ht="14.25" customHeight="1">
      <c r="A67" s="225" t="s">
        <v>162</v>
      </c>
      <c r="B67" s="228">
        <v>11</v>
      </c>
      <c r="C67" s="228">
        <v>208</v>
      </c>
      <c r="D67" s="231">
        <v>0</v>
      </c>
      <c r="E67" s="220">
        <v>0</v>
      </c>
      <c r="F67" s="221">
        <v>3</v>
      </c>
      <c r="G67" s="3"/>
      <c r="H67" s="3"/>
      <c r="I67" s="3"/>
    </row>
    <row r="68" spans="1:9" ht="14.25" customHeight="1">
      <c r="A68" s="225" t="s">
        <v>163</v>
      </c>
      <c r="B68" s="228">
        <v>10</v>
      </c>
      <c r="C68" s="228">
        <v>194</v>
      </c>
      <c r="D68" s="231">
        <v>0</v>
      </c>
      <c r="E68" s="220">
        <v>0</v>
      </c>
      <c r="F68" s="221">
        <v>0</v>
      </c>
      <c r="G68" s="3"/>
      <c r="H68" s="3"/>
      <c r="I68" s="3"/>
    </row>
    <row r="69" spans="1:9" ht="14.25" customHeight="1">
      <c r="A69" s="225" t="s">
        <v>164</v>
      </c>
      <c r="B69" s="228">
        <v>11</v>
      </c>
      <c r="C69" s="228">
        <v>217</v>
      </c>
      <c r="D69" s="231">
        <v>0</v>
      </c>
      <c r="E69" s="220">
        <v>2</v>
      </c>
      <c r="F69" s="221">
        <v>0</v>
      </c>
      <c r="G69" s="3"/>
      <c r="H69" s="3"/>
      <c r="I69" s="3"/>
    </row>
    <row r="70" spans="1:9" ht="14.25" customHeight="1">
      <c r="A70" s="225" t="s">
        <v>165</v>
      </c>
      <c r="B70" s="228">
        <v>11</v>
      </c>
      <c r="C70" s="228">
        <v>209</v>
      </c>
      <c r="D70" s="231">
        <v>0</v>
      </c>
      <c r="E70" s="220">
        <v>0</v>
      </c>
      <c r="F70" s="221">
        <v>2.55</v>
      </c>
      <c r="G70" s="3"/>
      <c r="H70" s="3"/>
      <c r="I70" s="3"/>
    </row>
    <row r="71" spans="1:9" ht="14.25" customHeight="1">
      <c r="A71" s="225" t="s">
        <v>166</v>
      </c>
      <c r="B71" s="228">
        <v>10.666666666666666</v>
      </c>
      <c r="C71" s="228">
        <v>213.33333333333334</v>
      </c>
      <c r="D71" s="231">
        <v>0</v>
      </c>
      <c r="E71" s="220">
        <v>0</v>
      </c>
      <c r="F71" s="221">
        <v>1.4</v>
      </c>
      <c r="G71" s="3"/>
      <c r="H71" s="3"/>
      <c r="I71" s="3"/>
    </row>
    <row r="72" spans="1:9" ht="14.25" customHeight="1">
      <c r="A72" s="225" t="s">
        <v>167</v>
      </c>
      <c r="B72" s="228">
        <v>11</v>
      </c>
      <c r="C72" s="228">
        <v>220</v>
      </c>
      <c r="D72" s="231">
        <v>0</v>
      </c>
      <c r="E72" s="220">
        <v>0</v>
      </c>
      <c r="F72" s="221">
        <v>3</v>
      </c>
      <c r="G72" s="3"/>
      <c r="H72" s="3"/>
      <c r="I72" s="3"/>
    </row>
    <row r="73" spans="1:9" ht="14.25" customHeight="1">
      <c r="A73" s="225" t="s">
        <v>168</v>
      </c>
      <c r="B73" s="228">
        <v>11</v>
      </c>
      <c r="C73" s="228">
        <v>211</v>
      </c>
      <c r="D73" s="231">
        <v>0</v>
      </c>
      <c r="E73" s="220">
        <v>0</v>
      </c>
      <c r="F73" s="221">
        <v>2.3</v>
      </c>
      <c r="G73" s="3"/>
      <c r="H73" s="3"/>
      <c r="I73" s="3"/>
    </row>
    <row r="74" spans="1:9" ht="14.25" customHeight="1">
      <c r="A74" s="225" t="s">
        <v>169</v>
      </c>
      <c r="B74" s="228">
        <v>11</v>
      </c>
      <c r="C74" s="228">
        <v>211</v>
      </c>
      <c r="D74" s="231">
        <v>0.3</v>
      </c>
      <c r="E74" s="220">
        <v>0</v>
      </c>
      <c r="F74" s="221">
        <v>3</v>
      </c>
      <c r="G74" s="3"/>
      <c r="H74" s="3"/>
      <c r="I74" s="3"/>
    </row>
    <row r="75" spans="1:9" ht="14.25" customHeight="1">
      <c r="A75" s="225" t="s">
        <v>170</v>
      </c>
      <c r="B75" s="228">
        <v>11</v>
      </c>
      <c r="C75" s="228">
        <v>220</v>
      </c>
      <c r="D75" s="231">
        <v>0</v>
      </c>
      <c r="E75" s="220">
        <v>0</v>
      </c>
      <c r="F75" s="221">
        <v>3</v>
      </c>
      <c r="G75" s="3"/>
      <c r="H75" s="3"/>
      <c r="I75" s="3"/>
    </row>
    <row r="76" spans="1:9" ht="14.25" customHeight="1">
      <c r="A76" s="225" t="s">
        <v>171</v>
      </c>
      <c r="B76" s="228">
        <v>11</v>
      </c>
      <c r="C76" s="228">
        <v>214</v>
      </c>
      <c r="D76" s="231">
        <v>0</v>
      </c>
      <c r="E76" s="220">
        <v>0</v>
      </c>
      <c r="F76" s="221">
        <v>2.3</v>
      </c>
      <c r="G76" s="3"/>
      <c r="H76" s="3"/>
      <c r="I76" s="3"/>
    </row>
    <row r="77" spans="1:9" ht="14.25" customHeight="1">
      <c r="A77" s="225" t="s">
        <v>172</v>
      </c>
      <c r="B77" s="228">
        <v>11</v>
      </c>
      <c r="C77" s="228">
        <v>210</v>
      </c>
      <c r="D77" s="231">
        <v>0</v>
      </c>
      <c r="E77" s="220">
        <v>2</v>
      </c>
      <c r="F77" s="221">
        <v>0</v>
      </c>
      <c r="G77" s="3"/>
      <c r="H77" s="3"/>
      <c r="I77" s="3"/>
    </row>
    <row r="78" spans="1:9" ht="14.25" customHeight="1">
      <c r="A78" s="225" t="s">
        <v>173</v>
      </c>
      <c r="B78" s="228">
        <v>11</v>
      </c>
      <c r="C78" s="228">
        <v>192</v>
      </c>
      <c r="D78" s="231">
        <v>0.3</v>
      </c>
      <c r="E78" s="220">
        <v>0</v>
      </c>
      <c r="F78" s="221">
        <v>2.3</v>
      </c>
      <c r="G78" s="3"/>
      <c r="H78" s="3"/>
      <c r="I78" s="3"/>
    </row>
    <row r="79" spans="1:9" ht="14.25" customHeight="1">
      <c r="A79" s="225" t="s">
        <v>174</v>
      </c>
      <c r="B79" s="228">
        <v>11</v>
      </c>
      <c r="C79" s="228">
        <v>196</v>
      </c>
      <c r="D79" s="231">
        <v>0.3</v>
      </c>
      <c r="E79" s="220">
        <v>0</v>
      </c>
      <c r="F79" s="221">
        <v>0</v>
      </c>
      <c r="G79" s="3"/>
      <c r="H79" s="3"/>
      <c r="I79" s="3"/>
    </row>
    <row r="80" spans="1:9" ht="14.25" customHeight="1">
      <c r="A80" s="225" t="s">
        <v>175</v>
      </c>
      <c r="B80" s="228">
        <v>10</v>
      </c>
      <c r="C80" s="228">
        <v>193</v>
      </c>
      <c r="D80" s="231">
        <v>0.3</v>
      </c>
      <c r="E80" s="220">
        <v>0</v>
      </c>
      <c r="F80" s="221">
        <v>3</v>
      </c>
      <c r="G80" s="3"/>
      <c r="H80" s="3"/>
      <c r="I80" s="3"/>
    </row>
    <row r="81" spans="1:9" ht="14.25" customHeight="1">
      <c r="A81" s="225" t="s">
        <v>176</v>
      </c>
      <c r="B81" s="228">
        <v>11</v>
      </c>
      <c r="C81" s="228">
        <v>210</v>
      </c>
      <c r="D81" s="231">
        <v>0</v>
      </c>
      <c r="E81" s="220">
        <v>0</v>
      </c>
      <c r="F81" s="221">
        <v>3</v>
      </c>
      <c r="G81" s="3"/>
      <c r="H81" s="3"/>
      <c r="I81" s="3"/>
    </row>
    <row r="82" spans="1:9" ht="14.25" customHeight="1">
      <c r="A82" s="225" t="s">
        <v>177</v>
      </c>
      <c r="B82" s="228">
        <v>11</v>
      </c>
      <c r="C82" s="228">
        <v>217</v>
      </c>
      <c r="D82" s="231">
        <v>0</v>
      </c>
      <c r="E82" s="220">
        <v>2.45</v>
      </c>
      <c r="F82" s="221">
        <v>0</v>
      </c>
      <c r="G82" s="3"/>
      <c r="H82" s="3"/>
      <c r="I82" s="3"/>
    </row>
    <row r="83" spans="1:9" ht="14.25" customHeight="1">
      <c r="A83" s="225" t="s">
        <v>178</v>
      </c>
      <c r="B83" s="228">
        <v>11</v>
      </c>
      <c r="C83" s="228">
        <v>217</v>
      </c>
      <c r="D83" s="231">
        <v>0</v>
      </c>
      <c r="E83" s="220">
        <v>0</v>
      </c>
      <c r="F83" s="221">
        <v>3</v>
      </c>
      <c r="G83" s="3"/>
      <c r="H83" s="3"/>
      <c r="I83" s="3"/>
    </row>
    <row r="84" spans="1:9" ht="14.25" customHeight="1">
      <c r="A84" s="225" t="s">
        <v>179</v>
      </c>
      <c r="B84" s="228">
        <v>11</v>
      </c>
      <c r="C84" s="228">
        <v>211</v>
      </c>
      <c r="D84" s="231">
        <v>0</v>
      </c>
      <c r="E84" s="220">
        <v>2</v>
      </c>
      <c r="F84" s="221">
        <v>0</v>
      </c>
      <c r="G84" s="3"/>
      <c r="H84" s="3"/>
      <c r="I84" s="3"/>
    </row>
    <row r="85" spans="1:9" ht="14.25" customHeight="1">
      <c r="A85" s="225" t="s">
        <v>180</v>
      </c>
      <c r="B85" s="228">
        <v>10</v>
      </c>
      <c r="C85" s="228">
        <v>197</v>
      </c>
      <c r="D85" s="231">
        <v>0</v>
      </c>
      <c r="E85" s="220">
        <v>0</v>
      </c>
      <c r="F85" s="221">
        <v>3</v>
      </c>
      <c r="G85" s="3"/>
      <c r="H85" s="3"/>
      <c r="I85" s="3"/>
    </row>
    <row r="86" spans="1:9" ht="30" customHeight="1">
      <c r="A86" s="63" t="s">
        <v>393</v>
      </c>
      <c r="B86" s="215">
        <f>290.166666666667/27</f>
        <v>10.746913580246927</v>
      </c>
      <c r="C86" s="215">
        <f>5596.33333333333/27</f>
        <v>207.27160493827148</v>
      </c>
      <c r="D86" s="216">
        <v>0.3571428571428574</v>
      </c>
      <c r="E86" s="216">
        <v>2.09</v>
      </c>
      <c r="F86" s="217">
        <v>2.453125</v>
      </c>
      <c r="G86" s="3"/>
      <c r="H86" s="3"/>
      <c r="I86" s="3"/>
    </row>
    <row r="87" spans="1:9" ht="15">
      <c r="A87" s="131"/>
      <c r="B87" s="130"/>
      <c r="C87" s="130"/>
      <c r="D87" s="130"/>
      <c r="E87" s="130"/>
      <c r="F87" s="130"/>
      <c r="G87" s="3"/>
      <c r="H87" s="3"/>
      <c r="I87" s="3"/>
    </row>
    <row r="88" spans="2:9" ht="12.75">
      <c r="B88" s="132"/>
      <c r="C88" s="132"/>
      <c r="D88" s="132"/>
      <c r="E88" s="132"/>
      <c r="G88" s="3"/>
      <c r="H88" s="3"/>
      <c r="I88" s="3"/>
    </row>
    <row r="89" spans="2:9" ht="12.75">
      <c r="B89" s="132"/>
      <c r="C89" s="132"/>
      <c r="D89" s="132"/>
      <c r="E89" s="132"/>
      <c r="G89" s="3"/>
      <c r="H89" s="3"/>
      <c r="I89" s="3"/>
    </row>
    <row r="90" spans="1:6" s="88" customFormat="1" ht="49.5" customHeight="1">
      <c r="A90" s="33" t="s">
        <v>38</v>
      </c>
      <c r="B90" s="319" t="s">
        <v>39</v>
      </c>
      <c r="C90" s="319"/>
      <c r="D90" s="319"/>
      <c r="E90" s="319"/>
      <c r="F90" s="319"/>
    </row>
    <row r="91" spans="1:9" s="257" customFormat="1" ht="18" customHeight="1">
      <c r="A91" s="341" t="s">
        <v>133</v>
      </c>
      <c r="B91" s="343" t="s">
        <v>297</v>
      </c>
      <c r="C91" s="345" t="s">
        <v>50</v>
      </c>
      <c r="D91" s="340" t="s">
        <v>13</v>
      </c>
      <c r="E91" s="340"/>
      <c r="F91" s="340"/>
      <c r="G91" s="256"/>
      <c r="H91" s="256"/>
      <c r="I91" s="256"/>
    </row>
    <row r="92" spans="1:6" s="257" customFormat="1" ht="27" customHeight="1">
      <c r="A92" s="342"/>
      <c r="B92" s="344"/>
      <c r="C92" s="345"/>
      <c r="D92" s="214" t="s">
        <v>51</v>
      </c>
      <c r="E92" s="214" t="s">
        <v>52</v>
      </c>
      <c r="F92" s="214" t="s">
        <v>53</v>
      </c>
    </row>
    <row r="93" spans="1:9" ht="14.25" customHeight="1">
      <c r="A93" s="225" t="s">
        <v>263</v>
      </c>
      <c r="B93" s="228">
        <v>11</v>
      </c>
      <c r="C93" s="228">
        <v>216</v>
      </c>
      <c r="D93" s="231">
        <v>0</v>
      </c>
      <c r="E93" s="220">
        <v>0</v>
      </c>
      <c r="F93" s="221">
        <v>2.3</v>
      </c>
      <c r="G93" s="3"/>
      <c r="H93" s="3"/>
      <c r="I93" s="3"/>
    </row>
    <row r="94" spans="1:9" ht="14.25" customHeight="1">
      <c r="A94" s="225" t="s">
        <v>264</v>
      </c>
      <c r="B94" s="228">
        <v>10.5</v>
      </c>
      <c r="C94" s="228">
        <v>204.5</v>
      </c>
      <c r="D94" s="231">
        <v>1.3</v>
      </c>
      <c r="E94" s="220">
        <v>0</v>
      </c>
      <c r="F94" s="221">
        <v>2.5</v>
      </c>
      <c r="G94" s="3"/>
      <c r="H94" s="3"/>
      <c r="I94" s="3"/>
    </row>
    <row r="95" spans="1:9" ht="14.25" customHeight="1">
      <c r="A95" s="225" t="s">
        <v>265</v>
      </c>
      <c r="B95" s="228">
        <v>10.5</v>
      </c>
      <c r="C95" s="228">
        <v>207</v>
      </c>
      <c r="D95" s="231">
        <v>0.5</v>
      </c>
      <c r="E95" s="220">
        <v>0</v>
      </c>
      <c r="F95" s="221">
        <v>2.43</v>
      </c>
      <c r="G95" s="3"/>
      <c r="H95" s="3"/>
      <c r="I95" s="3"/>
    </row>
    <row r="96" spans="1:9" ht="14.25" customHeight="1">
      <c r="A96" s="225" t="s">
        <v>266</v>
      </c>
      <c r="B96" s="228">
        <v>10.2</v>
      </c>
      <c r="C96" s="228">
        <v>194</v>
      </c>
      <c r="D96" s="231">
        <v>0</v>
      </c>
      <c r="E96" s="220">
        <v>0</v>
      </c>
      <c r="F96" s="221">
        <v>2</v>
      </c>
      <c r="G96" s="3"/>
      <c r="H96" s="3"/>
      <c r="I96" s="3"/>
    </row>
    <row r="97" spans="1:9" ht="14.25" customHeight="1">
      <c r="A97" s="225" t="s">
        <v>267</v>
      </c>
      <c r="B97" s="228">
        <v>10</v>
      </c>
      <c r="C97" s="228">
        <v>190</v>
      </c>
      <c r="D97" s="231">
        <v>0</v>
      </c>
      <c r="E97" s="220">
        <v>1.45</v>
      </c>
      <c r="F97" s="221">
        <v>0</v>
      </c>
      <c r="G97" s="3"/>
      <c r="H97" s="3"/>
      <c r="I97" s="3"/>
    </row>
    <row r="98" spans="1:9" ht="14.25" customHeight="1">
      <c r="A98" s="225" t="s">
        <v>268</v>
      </c>
      <c r="B98" s="228">
        <v>11</v>
      </c>
      <c r="C98" s="228">
        <v>218</v>
      </c>
      <c r="D98" s="231">
        <v>0</v>
      </c>
      <c r="E98" s="220">
        <v>1.45</v>
      </c>
      <c r="F98" s="221">
        <v>0</v>
      </c>
      <c r="G98" s="3"/>
      <c r="H98" s="3"/>
      <c r="I98" s="3"/>
    </row>
    <row r="99" spans="1:9" ht="14.25" customHeight="1">
      <c r="A99" s="225" t="s">
        <v>269</v>
      </c>
      <c r="B99" s="228">
        <v>11</v>
      </c>
      <c r="C99" s="228">
        <v>213</v>
      </c>
      <c r="D99" s="231">
        <v>0</v>
      </c>
      <c r="E99" s="220">
        <v>2</v>
      </c>
      <c r="F99" s="221">
        <v>0</v>
      </c>
      <c r="G99" s="3"/>
      <c r="H99" s="3"/>
      <c r="I99" s="3"/>
    </row>
    <row r="100" spans="1:9" ht="14.25" customHeight="1">
      <c r="A100" s="225" t="s">
        <v>270</v>
      </c>
      <c r="B100" s="228">
        <v>10.5</v>
      </c>
      <c r="C100" s="228">
        <v>200</v>
      </c>
      <c r="D100" s="231">
        <v>0</v>
      </c>
      <c r="E100" s="220">
        <v>0</v>
      </c>
      <c r="F100" s="221">
        <v>3</v>
      </c>
      <c r="G100" s="3"/>
      <c r="H100" s="3"/>
      <c r="I100" s="3"/>
    </row>
    <row r="101" spans="1:9" ht="14.25" customHeight="1">
      <c r="A101" s="225" t="s">
        <v>271</v>
      </c>
      <c r="B101" s="228">
        <v>11</v>
      </c>
      <c r="C101" s="228">
        <v>210</v>
      </c>
      <c r="D101" s="231">
        <v>0</v>
      </c>
      <c r="E101" s="220">
        <v>0</v>
      </c>
      <c r="F101" s="221">
        <v>1.45</v>
      </c>
      <c r="G101" s="3"/>
      <c r="H101" s="3"/>
      <c r="I101" s="3"/>
    </row>
    <row r="102" spans="1:9" ht="14.25" customHeight="1">
      <c r="A102" s="225" t="s">
        <v>272</v>
      </c>
      <c r="B102" s="228">
        <v>10</v>
      </c>
      <c r="C102" s="228">
        <v>196</v>
      </c>
      <c r="D102" s="231">
        <v>0</v>
      </c>
      <c r="E102" s="220">
        <v>0</v>
      </c>
      <c r="F102" s="221">
        <v>2.3</v>
      </c>
      <c r="G102" s="3"/>
      <c r="H102" s="3"/>
      <c r="I102" s="3"/>
    </row>
    <row r="103" spans="1:9" ht="14.25" customHeight="1">
      <c r="A103" s="225" t="s">
        <v>273</v>
      </c>
      <c r="B103" s="228">
        <v>10.5</v>
      </c>
      <c r="C103" s="228">
        <v>206</v>
      </c>
      <c r="D103" s="231">
        <v>0</v>
      </c>
      <c r="E103" s="220">
        <v>0</v>
      </c>
      <c r="F103" s="221">
        <v>2.5</v>
      </c>
      <c r="G103" s="3"/>
      <c r="H103" s="3"/>
      <c r="I103" s="3"/>
    </row>
    <row r="104" spans="1:9" ht="14.25" customHeight="1">
      <c r="A104" s="225" t="s">
        <v>274</v>
      </c>
      <c r="B104" s="228">
        <v>10</v>
      </c>
      <c r="C104" s="228">
        <v>190</v>
      </c>
      <c r="D104" s="231">
        <v>0</v>
      </c>
      <c r="E104" s="220">
        <v>0</v>
      </c>
      <c r="F104" s="221">
        <v>0</v>
      </c>
      <c r="G104" s="3"/>
      <c r="H104" s="3"/>
      <c r="I104" s="3"/>
    </row>
    <row r="105" spans="1:9" ht="14.25" customHeight="1">
      <c r="A105" s="225" t="s">
        <v>275</v>
      </c>
      <c r="B105" s="228">
        <v>11</v>
      </c>
      <c r="C105" s="228">
        <v>220</v>
      </c>
      <c r="D105" s="231">
        <v>0</v>
      </c>
      <c r="E105" s="220">
        <v>0</v>
      </c>
      <c r="F105" s="221">
        <v>2.3</v>
      </c>
      <c r="G105" s="3"/>
      <c r="H105" s="3"/>
      <c r="I105" s="3"/>
    </row>
    <row r="106" spans="1:9" ht="14.25" customHeight="1">
      <c r="A106" s="225" t="s">
        <v>276</v>
      </c>
      <c r="B106" s="228">
        <v>11</v>
      </c>
      <c r="C106" s="228">
        <v>221</v>
      </c>
      <c r="D106" s="231">
        <v>0</v>
      </c>
      <c r="E106" s="220">
        <v>1.3</v>
      </c>
      <c r="F106" s="221">
        <v>0</v>
      </c>
      <c r="G106" s="3"/>
      <c r="H106" s="3"/>
      <c r="I106" s="3"/>
    </row>
    <row r="107" spans="1:9" ht="14.25" customHeight="1">
      <c r="A107" s="225" t="s">
        <v>277</v>
      </c>
      <c r="B107" s="228">
        <v>11</v>
      </c>
      <c r="C107" s="228">
        <v>214</v>
      </c>
      <c r="D107" s="231">
        <v>0</v>
      </c>
      <c r="E107" s="220">
        <v>0</v>
      </c>
      <c r="F107" s="221">
        <v>2</v>
      </c>
      <c r="G107" s="3"/>
      <c r="H107" s="3"/>
      <c r="I107" s="3"/>
    </row>
    <row r="108" spans="1:9" ht="14.25" customHeight="1">
      <c r="A108" s="225" t="s">
        <v>124</v>
      </c>
      <c r="B108" s="228">
        <v>10</v>
      </c>
      <c r="C108" s="228">
        <v>195</v>
      </c>
      <c r="D108" s="231">
        <v>0.3</v>
      </c>
      <c r="E108" s="220">
        <v>0</v>
      </c>
      <c r="F108" s="221">
        <v>2.21</v>
      </c>
      <c r="G108" s="3"/>
      <c r="H108" s="3"/>
      <c r="I108" s="3"/>
    </row>
    <row r="109" spans="1:9" ht="14.25" customHeight="1">
      <c r="A109" s="225" t="s">
        <v>278</v>
      </c>
      <c r="B109" s="228">
        <v>11</v>
      </c>
      <c r="C109" s="228">
        <v>220</v>
      </c>
      <c r="D109" s="231">
        <v>0</v>
      </c>
      <c r="E109" s="220">
        <v>1.3</v>
      </c>
      <c r="F109" s="221">
        <v>0</v>
      </c>
      <c r="G109" s="3"/>
      <c r="H109" s="3"/>
      <c r="I109" s="3"/>
    </row>
    <row r="110" spans="1:9" ht="14.25" customHeight="1">
      <c r="A110" s="225" t="s">
        <v>279</v>
      </c>
      <c r="B110" s="228">
        <v>11</v>
      </c>
      <c r="C110" s="228">
        <v>217</v>
      </c>
      <c r="D110" s="231">
        <v>1.5</v>
      </c>
      <c r="E110" s="220">
        <v>0</v>
      </c>
      <c r="F110" s="221">
        <v>0</v>
      </c>
      <c r="G110" s="3"/>
      <c r="H110" s="3"/>
      <c r="I110" s="3"/>
    </row>
    <row r="111" spans="1:9" ht="14.25" customHeight="1">
      <c r="A111" s="225" t="s">
        <v>280</v>
      </c>
      <c r="B111" s="228">
        <v>10</v>
      </c>
      <c r="C111" s="228">
        <v>187</v>
      </c>
      <c r="D111" s="231">
        <v>0.3</v>
      </c>
      <c r="E111" s="220">
        <v>0</v>
      </c>
      <c r="F111" s="221">
        <v>0</v>
      </c>
      <c r="G111" s="3"/>
      <c r="H111" s="3"/>
      <c r="I111" s="3"/>
    </row>
    <row r="112" spans="1:9" ht="14.25" customHeight="1">
      <c r="A112" s="225" t="s">
        <v>281</v>
      </c>
      <c r="B112" s="228">
        <v>10</v>
      </c>
      <c r="C112" s="228">
        <v>186</v>
      </c>
      <c r="D112" s="231">
        <v>1</v>
      </c>
      <c r="E112" s="220">
        <v>0</v>
      </c>
      <c r="F112" s="221">
        <v>0</v>
      </c>
      <c r="G112" s="3"/>
      <c r="H112" s="3"/>
      <c r="I112" s="3"/>
    </row>
    <row r="113" spans="1:9" ht="14.25" customHeight="1">
      <c r="A113" s="225" t="s">
        <v>282</v>
      </c>
      <c r="B113" s="228">
        <v>11</v>
      </c>
      <c r="C113" s="228">
        <v>211</v>
      </c>
      <c r="D113" s="231">
        <v>0</v>
      </c>
      <c r="E113" s="220">
        <v>1.45</v>
      </c>
      <c r="F113" s="221">
        <v>0</v>
      </c>
      <c r="G113" s="3"/>
      <c r="H113" s="3"/>
      <c r="I113" s="3"/>
    </row>
    <row r="114" spans="1:9" ht="14.25" customHeight="1">
      <c r="A114" s="225" t="s">
        <v>283</v>
      </c>
      <c r="B114" s="228">
        <v>11</v>
      </c>
      <c r="C114" s="228">
        <v>199</v>
      </c>
      <c r="D114" s="231">
        <v>0</v>
      </c>
      <c r="E114" s="220">
        <v>0</v>
      </c>
      <c r="F114" s="221">
        <v>2.3</v>
      </c>
      <c r="G114" s="3"/>
      <c r="H114" s="3"/>
      <c r="I114" s="3"/>
    </row>
    <row r="115" spans="1:9" ht="14.25" customHeight="1">
      <c r="A115" s="225" t="s">
        <v>284</v>
      </c>
      <c r="B115" s="228">
        <v>11</v>
      </c>
      <c r="C115" s="228">
        <v>208</v>
      </c>
      <c r="D115" s="231">
        <v>0</v>
      </c>
      <c r="E115" s="220">
        <v>0</v>
      </c>
      <c r="F115" s="221">
        <v>2.15</v>
      </c>
      <c r="G115" s="3"/>
      <c r="H115" s="3"/>
      <c r="I115" s="3"/>
    </row>
    <row r="116" spans="1:9" ht="14.25" customHeight="1">
      <c r="A116" s="225" t="s">
        <v>285</v>
      </c>
      <c r="B116" s="228">
        <v>10</v>
      </c>
      <c r="C116" s="228">
        <v>184</v>
      </c>
      <c r="D116" s="231">
        <v>0.45</v>
      </c>
      <c r="E116" s="220">
        <v>0</v>
      </c>
      <c r="F116" s="221">
        <v>0</v>
      </c>
      <c r="G116" s="3"/>
      <c r="H116" s="3"/>
      <c r="I116" s="3"/>
    </row>
    <row r="117" spans="1:9" ht="14.25" customHeight="1">
      <c r="A117" s="225" t="s">
        <v>286</v>
      </c>
      <c r="B117" s="228">
        <v>11</v>
      </c>
      <c r="C117" s="228">
        <v>208</v>
      </c>
      <c r="D117" s="231">
        <v>0</v>
      </c>
      <c r="E117" s="220">
        <v>0</v>
      </c>
      <c r="F117" s="221">
        <v>2</v>
      </c>
      <c r="G117" s="3"/>
      <c r="H117" s="3"/>
      <c r="I117" s="3"/>
    </row>
    <row r="118" spans="1:9" ht="14.25" customHeight="1">
      <c r="A118" s="225" t="s">
        <v>287</v>
      </c>
      <c r="B118" s="228">
        <v>10</v>
      </c>
      <c r="C118" s="228">
        <v>186.5</v>
      </c>
      <c r="D118" s="231">
        <v>0.3</v>
      </c>
      <c r="E118" s="220">
        <v>0</v>
      </c>
      <c r="F118" s="221">
        <v>2.45</v>
      </c>
      <c r="G118" s="3"/>
      <c r="H118" s="3"/>
      <c r="I118" s="3"/>
    </row>
    <row r="119" spans="1:9" ht="14.25" customHeight="1">
      <c r="A119" s="225" t="s">
        <v>288</v>
      </c>
      <c r="B119" s="228">
        <v>10</v>
      </c>
      <c r="C119" s="228">
        <v>190</v>
      </c>
      <c r="D119" s="231">
        <v>0</v>
      </c>
      <c r="E119" s="220">
        <v>0</v>
      </c>
      <c r="F119" s="221">
        <v>0</v>
      </c>
      <c r="G119" s="3"/>
      <c r="H119" s="3"/>
      <c r="I119" s="3"/>
    </row>
    <row r="120" spans="1:9" ht="14.25" customHeight="1">
      <c r="A120" s="225" t="s">
        <v>289</v>
      </c>
      <c r="B120" s="228">
        <v>11</v>
      </c>
      <c r="C120" s="228">
        <v>217</v>
      </c>
      <c r="D120" s="231">
        <v>0</v>
      </c>
      <c r="E120" s="220">
        <v>0</v>
      </c>
      <c r="F120" s="221">
        <v>2.5</v>
      </c>
      <c r="G120" s="3"/>
      <c r="H120" s="3"/>
      <c r="I120" s="3"/>
    </row>
    <row r="121" spans="1:9" ht="14.25" customHeight="1">
      <c r="A121" s="225" t="s">
        <v>290</v>
      </c>
      <c r="B121" s="228">
        <v>12</v>
      </c>
      <c r="C121" s="228">
        <v>245</v>
      </c>
      <c r="D121" s="231">
        <v>0</v>
      </c>
      <c r="E121" s="220">
        <v>0</v>
      </c>
      <c r="F121" s="221">
        <v>0</v>
      </c>
      <c r="G121" s="3"/>
      <c r="H121" s="3"/>
      <c r="I121" s="3"/>
    </row>
    <row r="122" spans="1:9" ht="14.25" customHeight="1">
      <c r="A122" s="225" t="s">
        <v>291</v>
      </c>
      <c r="B122" s="228">
        <v>10.333333333333334</v>
      </c>
      <c r="C122" s="228">
        <v>197</v>
      </c>
      <c r="D122" s="231">
        <v>0</v>
      </c>
      <c r="E122" s="220">
        <v>1.45</v>
      </c>
      <c r="F122" s="221">
        <v>0</v>
      </c>
      <c r="G122" s="3"/>
      <c r="H122" s="3"/>
      <c r="I122" s="3"/>
    </row>
    <row r="123" spans="1:9" ht="21">
      <c r="A123" s="63" t="s">
        <v>298</v>
      </c>
      <c r="B123" s="215">
        <v>10.391304347826088</v>
      </c>
      <c r="C123" s="215">
        <v>200.92753623188406</v>
      </c>
      <c r="D123" s="216">
        <v>0.55625</v>
      </c>
      <c r="E123" s="216">
        <v>1.4285714285714284</v>
      </c>
      <c r="F123" s="217">
        <v>2.274375</v>
      </c>
      <c r="G123" s="3"/>
      <c r="H123" s="3"/>
      <c r="I123" s="3"/>
    </row>
    <row r="124" spans="1:6" ht="12.75">
      <c r="A124" s="3"/>
      <c r="B124" s="3"/>
      <c r="C124" s="3"/>
      <c r="D124" s="3"/>
      <c r="E124" s="3"/>
      <c r="F124" s="3"/>
    </row>
    <row r="125" spans="2:9" ht="12.75">
      <c r="B125" s="132"/>
      <c r="C125" s="132"/>
      <c r="D125" s="132"/>
      <c r="E125" s="132"/>
      <c r="G125" s="3"/>
      <c r="H125" s="3"/>
      <c r="I125" s="3"/>
    </row>
    <row r="126" spans="1:6" s="88" customFormat="1" ht="49.5" customHeight="1">
      <c r="A126" s="33" t="s">
        <v>40</v>
      </c>
      <c r="B126" s="319" t="s">
        <v>41</v>
      </c>
      <c r="C126" s="319"/>
      <c r="D126" s="319"/>
      <c r="E126" s="319"/>
      <c r="F126" s="319"/>
    </row>
    <row r="127" spans="1:9" s="257" customFormat="1" ht="18" customHeight="1">
      <c r="A127" s="341" t="s">
        <v>133</v>
      </c>
      <c r="B127" s="343" t="s">
        <v>297</v>
      </c>
      <c r="C127" s="345" t="s">
        <v>50</v>
      </c>
      <c r="D127" s="340" t="s">
        <v>13</v>
      </c>
      <c r="E127" s="340"/>
      <c r="F127" s="340"/>
      <c r="G127" s="256"/>
      <c r="H127" s="256"/>
      <c r="I127" s="256"/>
    </row>
    <row r="128" spans="1:6" s="257" customFormat="1" ht="27" customHeight="1">
      <c r="A128" s="342"/>
      <c r="B128" s="344"/>
      <c r="C128" s="345"/>
      <c r="D128" s="214" t="s">
        <v>51</v>
      </c>
      <c r="E128" s="214" t="s">
        <v>52</v>
      </c>
      <c r="F128" s="214" t="s">
        <v>53</v>
      </c>
    </row>
    <row r="129" spans="1:9" ht="14.25" customHeight="1">
      <c r="A129" s="225" t="s">
        <v>336</v>
      </c>
      <c r="B129" s="228">
        <v>11</v>
      </c>
      <c r="C129" s="228">
        <v>212</v>
      </c>
      <c r="D129" s="231">
        <v>0</v>
      </c>
      <c r="E129" s="220">
        <v>1.3</v>
      </c>
      <c r="F129" s="221">
        <v>0</v>
      </c>
      <c r="G129" s="3"/>
      <c r="H129" s="16"/>
      <c r="I129" s="16"/>
    </row>
    <row r="130" spans="1:9" ht="14.25" customHeight="1">
      <c r="A130" s="225" t="s">
        <v>335</v>
      </c>
      <c r="B130" s="228">
        <v>11</v>
      </c>
      <c r="C130" s="228">
        <v>204</v>
      </c>
      <c r="D130" s="231">
        <v>0</v>
      </c>
      <c r="E130" s="220">
        <v>0</v>
      </c>
      <c r="F130" s="221">
        <v>2.3</v>
      </c>
      <c r="G130" s="3"/>
      <c r="H130" s="16"/>
      <c r="I130" s="16"/>
    </row>
    <row r="131" spans="1:9" ht="14.25" customHeight="1">
      <c r="A131" s="225" t="s">
        <v>334</v>
      </c>
      <c r="B131" s="228">
        <v>10.5</v>
      </c>
      <c r="C131" s="228">
        <v>210</v>
      </c>
      <c r="D131" s="231">
        <v>0</v>
      </c>
      <c r="E131" s="220">
        <v>0</v>
      </c>
      <c r="F131" s="221">
        <v>1.15</v>
      </c>
      <c r="G131" s="3"/>
      <c r="H131" s="16"/>
      <c r="I131" s="16"/>
    </row>
    <row r="132" spans="1:9" ht="14.25" customHeight="1">
      <c r="A132" s="225" t="s">
        <v>333</v>
      </c>
      <c r="B132" s="228">
        <v>11</v>
      </c>
      <c r="C132" s="228">
        <v>210</v>
      </c>
      <c r="D132" s="231">
        <v>0</v>
      </c>
      <c r="E132" s="220">
        <v>1</v>
      </c>
      <c r="F132" s="221">
        <v>0</v>
      </c>
      <c r="G132" s="3"/>
      <c r="H132" s="16"/>
      <c r="I132" s="16"/>
    </row>
    <row r="133" spans="1:9" ht="14.25" customHeight="1">
      <c r="A133" s="225" t="s">
        <v>332</v>
      </c>
      <c r="B133" s="228">
        <v>11</v>
      </c>
      <c r="C133" s="228">
        <v>213</v>
      </c>
      <c r="D133" s="231">
        <v>0</v>
      </c>
      <c r="E133" s="220">
        <v>0</v>
      </c>
      <c r="F133" s="221">
        <v>2</v>
      </c>
      <c r="G133" s="3"/>
      <c r="H133" s="16"/>
      <c r="I133" s="16"/>
    </row>
    <row r="134" spans="1:9" ht="14.25" customHeight="1">
      <c r="A134" s="225" t="s">
        <v>125</v>
      </c>
      <c r="B134" s="228">
        <v>10.88888888888889</v>
      </c>
      <c r="C134" s="228">
        <v>206.55555555555554</v>
      </c>
      <c r="D134" s="231">
        <v>0</v>
      </c>
      <c r="E134" s="220">
        <v>1</v>
      </c>
      <c r="F134" s="221">
        <v>0</v>
      </c>
      <c r="G134" s="3"/>
      <c r="H134" s="16"/>
      <c r="I134" s="16"/>
    </row>
    <row r="135" spans="1:9" ht="14.25" customHeight="1">
      <c r="A135" s="225" t="s">
        <v>331</v>
      </c>
      <c r="B135" s="228">
        <v>11</v>
      </c>
      <c r="C135" s="228">
        <v>212</v>
      </c>
      <c r="D135" s="231">
        <v>0</v>
      </c>
      <c r="E135" s="220">
        <v>1</v>
      </c>
      <c r="F135" s="221">
        <v>0</v>
      </c>
      <c r="G135" s="3"/>
      <c r="H135" s="3"/>
      <c r="I135" s="3"/>
    </row>
    <row r="136" spans="1:9" ht="14.25" customHeight="1">
      <c r="A136" s="225" t="s">
        <v>330</v>
      </c>
      <c r="B136" s="228">
        <v>10</v>
      </c>
      <c r="C136" s="228">
        <v>190</v>
      </c>
      <c r="D136" s="231">
        <v>0</v>
      </c>
      <c r="E136" s="220">
        <v>0</v>
      </c>
      <c r="F136" s="221">
        <v>1.5</v>
      </c>
      <c r="G136" s="3"/>
      <c r="H136" s="3"/>
      <c r="I136" s="3"/>
    </row>
    <row r="137" spans="1:9" ht="14.25" customHeight="1">
      <c r="A137" s="225" t="s">
        <v>329</v>
      </c>
      <c r="B137" s="228">
        <v>11</v>
      </c>
      <c r="C137" s="228">
        <v>211</v>
      </c>
      <c r="D137" s="231">
        <v>0</v>
      </c>
      <c r="E137" s="220">
        <v>1.3</v>
      </c>
      <c r="F137" s="221">
        <v>0</v>
      </c>
      <c r="G137" s="3"/>
      <c r="H137" s="3"/>
      <c r="I137" s="3"/>
    </row>
    <row r="138" spans="1:9" ht="14.25" customHeight="1">
      <c r="A138" s="225" t="s">
        <v>328</v>
      </c>
      <c r="B138" s="228">
        <v>10.333333333333334</v>
      </c>
      <c r="C138" s="228">
        <v>201.66666666666666</v>
      </c>
      <c r="D138" s="231">
        <v>0</v>
      </c>
      <c r="E138" s="220">
        <v>1</v>
      </c>
      <c r="F138" s="221">
        <v>0</v>
      </c>
      <c r="G138" s="3"/>
      <c r="H138" s="3"/>
      <c r="I138" s="3"/>
    </row>
    <row r="139" spans="1:9" ht="14.25" customHeight="1">
      <c r="A139" s="225" t="s">
        <v>327</v>
      </c>
      <c r="B139" s="228">
        <v>11</v>
      </c>
      <c r="C139" s="228">
        <v>218</v>
      </c>
      <c r="D139" s="231">
        <v>0</v>
      </c>
      <c r="E139" s="220">
        <v>0.5</v>
      </c>
      <c r="F139" s="221">
        <v>0</v>
      </c>
      <c r="G139" s="3"/>
      <c r="H139" s="3"/>
      <c r="I139" s="3"/>
    </row>
    <row r="140" spans="1:9" ht="14.25" customHeight="1">
      <c r="A140" s="225" t="s">
        <v>326</v>
      </c>
      <c r="B140" s="228">
        <v>10.5</v>
      </c>
      <c r="C140" s="228">
        <v>215</v>
      </c>
      <c r="D140" s="231">
        <v>0</v>
      </c>
      <c r="E140" s="220">
        <v>1.5</v>
      </c>
      <c r="F140" s="221">
        <v>0</v>
      </c>
      <c r="G140" s="3"/>
      <c r="H140" s="3"/>
      <c r="I140" s="3"/>
    </row>
    <row r="141" spans="1:9" ht="14.25" customHeight="1">
      <c r="A141" s="225" t="s">
        <v>325</v>
      </c>
      <c r="B141" s="228">
        <v>10.5</v>
      </c>
      <c r="C141" s="228">
        <v>207</v>
      </c>
      <c r="D141" s="231">
        <v>0</v>
      </c>
      <c r="E141" s="220">
        <v>0</v>
      </c>
      <c r="F141" s="221">
        <v>2.2</v>
      </c>
      <c r="G141" s="3"/>
      <c r="H141" s="3"/>
      <c r="I141" s="3"/>
    </row>
    <row r="142" spans="1:9" ht="14.25" customHeight="1">
      <c r="A142" s="225" t="s">
        <v>324</v>
      </c>
      <c r="B142" s="228">
        <v>11</v>
      </c>
      <c r="C142" s="228">
        <v>213</v>
      </c>
      <c r="D142" s="231">
        <v>0</v>
      </c>
      <c r="E142" s="220">
        <v>1</v>
      </c>
      <c r="F142" s="221">
        <v>0</v>
      </c>
      <c r="G142" s="3"/>
      <c r="H142" s="3"/>
      <c r="I142" s="3"/>
    </row>
    <row r="143" spans="1:9" ht="14.25" customHeight="1">
      <c r="A143" s="225" t="s">
        <v>323</v>
      </c>
      <c r="B143" s="228">
        <v>11</v>
      </c>
      <c r="C143" s="228">
        <v>213</v>
      </c>
      <c r="D143" s="231">
        <v>0</v>
      </c>
      <c r="E143" s="220">
        <v>0</v>
      </c>
      <c r="F143" s="221">
        <v>3</v>
      </c>
      <c r="G143" s="3"/>
      <c r="H143" s="3"/>
      <c r="I143" s="3"/>
    </row>
    <row r="144" spans="1:9" ht="14.25" customHeight="1">
      <c r="A144" s="225" t="s">
        <v>322</v>
      </c>
      <c r="B144" s="228">
        <v>11</v>
      </c>
      <c r="C144" s="228">
        <v>211</v>
      </c>
      <c r="D144" s="231">
        <v>0</v>
      </c>
      <c r="E144" s="220">
        <v>1.15</v>
      </c>
      <c r="F144" s="221">
        <v>0</v>
      </c>
      <c r="G144" s="3"/>
      <c r="H144" s="3"/>
      <c r="I144" s="3"/>
    </row>
    <row r="145" spans="1:9" ht="14.25" customHeight="1">
      <c r="A145" s="225" t="s">
        <v>321</v>
      </c>
      <c r="B145" s="228">
        <v>11</v>
      </c>
      <c r="C145" s="228">
        <v>195</v>
      </c>
      <c r="D145" s="231">
        <v>0</v>
      </c>
      <c r="E145" s="220">
        <v>1</v>
      </c>
      <c r="F145" s="221">
        <v>0</v>
      </c>
      <c r="G145" s="3"/>
      <c r="H145" s="3"/>
      <c r="I145" s="3"/>
    </row>
    <row r="146" spans="1:9" ht="14.25" customHeight="1">
      <c r="A146" s="225" t="s">
        <v>320</v>
      </c>
      <c r="B146" s="228">
        <v>11</v>
      </c>
      <c r="C146" s="228">
        <v>220</v>
      </c>
      <c r="D146" s="231">
        <v>0</v>
      </c>
      <c r="E146" s="220">
        <v>0.5</v>
      </c>
      <c r="F146" s="221">
        <v>0</v>
      </c>
      <c r="G146" s="3"/>
      <c r="H146" s="3"/>
      <c r="I146" s="3"/>
    </row>
    <row r="147" spans="1:9" ht="14.25" customHeight="1">
      <c r="A147" s="225" t="s">
        <v>319</v>
      </c>
      <c r="B147" s="228">
        <v>11</v>
      </c>
      <c r="C147" s="228">
        <v>195</v>
      </c>
      <c r="D147" s="231">
        <v>0</v>
      </c>
      <c r="E147" s="220">
        <v>0</v>
      </c>
      <c r="F147" s="221">
        <v>0</v>
      </c>
      <c r="G147" s="3"/>
      <c r="H147" s="3"/>
      <c r="I147" s="3"/>
    </row>
    <row r="148" spans="1:9" ht="14.25" customHeight="1">
      <c r="A148" s="225" t="s">
        <v>318</v>
      </c>
      <c r="B148" s="228">
        <v>11</v>
      </c>
      <c r="C148" s="228">
        <v>214</v>
      </c>
      <c r="D148" s="231">
        <v>0</v>
      </c>
      <c r="E148" s="220">
        <v>2</v>
      </c>
      <c r="F148" s="221">
        <v>0</v>
      </c>
      <c r="G148" s="3"/>
      <c r="H148" s="3"/>
      <c r="I148" s="3"/>
    </row>
    <row r="149" spans="1:9" ht="14.25" customHeight="1">
      <c r="A149" s="225" t="s">
        <v>317</v>
      </c>
      <c r="B149" s="228">
        <v>10</v>
      </c>
      <c r="C149" s="228">
        <v>195</v>
      </c>
      <c r="D149" s="231">
        <v>0</v>
      </c>
      <c r="E149" s="220">
        <v>1.3</v>
      </c>
      <c r="F149" s="221">
        <v>0</v>
      </c>
      <c r="G149" s="3"/>
      <c r="H149" s="3"/>
      <c r="I149" s="3"/>
    </row>
    <row r="150" spans="1:9" ht="14.25" customHeight="1">
      <c r="A150" s="225" t="s">
        <v>316</v>
      </c>
      <c r="B150" s="228">
        <v>11</v>
      </c>
      <c r="C150" s="228">
        <v>217</v>
      </c>
      <c r="D150" s="231">
        <v>0</v>
      </c>
      <c r="E150" s="220">
        <v>0</v>
      </c>
      <c r="F150" s="221">
        <v>0</v>
      </c>
      <c r="G150" s="3"/>
      <c r="H150" s="3"/>
      <c r="I150" s="3"/>
    </row>
    <row r="151" spans="1:9" ht="14.25" customHeight="1">
      <c r="A151" s="225" t="s">
        <v>315</v>
      </c>
      <c r="B151" s="228">
        <v>11</v>
      </c>
      <c r="C151" s="228">
        <v>220</v>
      </c>
      <c r="D151" s="231">
        <v>0</v>
      </c>
      <c r="E151" s="220">
        <v>1.5</v>
      </c>
      <c r="F151" s="221">
        <v>0</v>
      </c>
      <c r="G151" s="3"/>
      <c r="H151" s="3"/>
      <c r="I151" s="3"/>
    </row>
    <row r="152" spans="1:9" ht="14.25" customHeight="1">
      <c r="A152" s="225" t="s">
        <v>314</v>
      </c>
      <c r="B152" s="228">
        <v>10.5</v>
      </c>
      <c r="C152" s="228">
        <v>205</v>
      </c>
      <c r="D152" s="231">
        <v>0</v>
      </c>
      <c r="E152" s="220">
        <v>0.55</v>
      </c>
      <c r="F152" s="221">
        <v>2</v>
      </c>
      <c r="G152" s="3"/>
      <c r="H152" s="3"/>
      <c r="I152" s="3"/>
    </row>
    <row r="153" spans="1:9" ht="14.25" customHeight="1">
      <c r="A153" s="225" t="s">
        <v>313</v>
      </c>
      <c r="B153" s="228">
        <v>11</v>
      </c>
      <c r="C153" s="228">
        <v>206</v>
      </c>
      <c r="D153" s="231">
        <v>0</v>
      </c>
      <c r="E153" s="220">
        <v>0</v>
      </c>
      <c r="F153" s="221">
        <v>0</v>
      </c>
      <c r="G153" s="3"/>
      <c r="H153" s="3"/>
      <c r="I153" s="3"/>
    </row>
    <row r="154" spans="1:9" ht="14.25" customHeight="1">
      <c r="A154" s="225" t="s">
        <v>312</v>
      </c>
      <c r="B154" s="228">
        <v>11</v>
      </c>
      <c r="C154" s="228">
        <v>205</v>
      </c>
      <c r="D154" s="231">
        <v>0</v>
      </c>
      <c r="E154" s="220">
        <v>0.3</v>
      </c>
      <c r="F154" s="221">
        <v>0</v>
      </c>
      <c r="G154" s="3"/>
      <c r="H154" s="3"/>
      <c r="I154" s="3"/>
    </row>
    <row r="155" spans="1:9" ht="14.25" customHeight="1">
      <c r="A155" s="225" t="s">
        <v>311</v>
      </c>
      <c r="B155" s="228">
        <v>11</v>
      </c>
      <c r="C155" s="228">
        <v>214</v>
      </c>
      <c r="D155" s="231">
        <v>0</v>
      </c>
      <c r="E155" s="220">
        <v>0</v>
      </c>
      <c r="F155" s="221">
        <v>0</v>
      </c>
      <c r="G155" s="3"/>
      <c r="H155" s="3"/>
      <c r="I155" s="3"/>
    </row>
    <row r="156" spans="1:9" ht="14.25" customHeight="1">
      <c r="A156" s="225" t="s">
        <v>310</v>
      </c>
      <c r="B156" s="228">
        <v>11</v>
      </c>
      <c r="C156" s="228">
        <v>219</v>
      </c>
      <c r="D156" s="231">
        <v>0</v>
      </c>
      <c r="E156" s="220">
        <v>0</v>
      </c>
      <c r="F156" s="221">
        <v>0</v>
      </c>
      <c r="G156" s="3"/>
      <c r="H156" s="3"/>
      <c r="I156" s="3"/>
    </row>
    <row r="157" spans="1:9" ht="14.25" customHeight="1">
      <c r="A157" s="225" t="s">
        <v>309</v>
      </c>
      <c r="B157" s="228">
        <v>11</v>
      </c>
      <c r="C157" s="228">
        <v>200</v>
      </c>
      <c r="D157" s="231">
        <v>0</v>
      </c>
      <c r="E157" s="220">
        <v>0</v>
      </c>
      <c r="F157" s="221">
        <v>0</v>
      </c>
      <c r="G157" s="3"/>
      <c r="H157" s="3"/>
      <c r="I157" s="3"/>
    </row>
    <row r="158" spans="1:9" ht="14.25" customHeight="1">
      <c r="A158" s="225" t="s">
        <v>308</v>
      </c>
      <c r="B158" s="228">
        <v>10</v>
      </c>
      <c r="C158" s="228">
        <v>192</v>
      </c>
      <c r="D158" s="231">
        <v>0</v>
      </c>
      <c r="E158" s="220">
        <v>0.5</v>
      </c>
      <c r="F158" s="221">
        <v>0</v>
      </c>
      <c r="G158" s="3"/>
      <c r="H158" s="3"/>
      <c r="I158" s="3"/>
    </row>
    <row r="159" spans="1:9" ht="14.25" customHeight="1">
      <c r="A159" s="225" t="s">
        <v>307</v>
      </c>
      <c r="B159" s="228">
        <v>11</v>
      </c>
      <c r="C159" s="228">
        <v>210</v>
      </c>
      <c r="D159" s="231">
        <v>0</v>
      </c>
      <c r="E159" s="220">
        <v>1.5</v>
      </c>
      <c r="F159" s="221">
        <v>0</v>
      </c>
      <c r="G159" s="3"/>
      <c r="H159" s="3"/>
      <c r="I159" s="3"/>
    </row>
    <row r="160" spans="1:9" ht="14.25" customHeight="1">
      <c r="A160" s="225" t="s">
        <v>306</v>
      </c>
      <c r="B160" s="228">
        <v>11</v>
      </c>
      <c r="C160" s="228">
        <v>215</v>
      </c>
      <c r="D160" s="231">
        <v>0</v>
      </c>
      <c r="E160" s="220">
        <v>0</v>
      </c>
      <c r="F160" s="221">
        <v>1.3</v>
      </c>
      <c r="G160" s="3"/>
      <c r="H160" s="3"/>
      <c r="I160" s="3"/>
    </row>
    <row r="161" spans="1:9" ht="14.25" customHeight="1">
      <c r="A161" s="225" t="s">
        <v>305</v>
      </c>
      <c r="B161" s="228">
        <v>11</v>
      </c>
      <c r="C161" s="228">
        <v>210</v>
      </c>
      <c r="D161" s="231">
        <v>0</v>
      </c>
      <c r="E161" s="220">
        <v>1.5</v>
      </c>
      <c r="F161" s="221">
        <v>0</v>
      </c>
      <c r="G161" s="3"/>
      <c r="H161" s="3"/>
      <c r="I161" s="3"/>
    </row>
    <row r="162" spans="1:9" ht="14.25" customHeight="1">
      <c r="A162" s="225" t="s">
        <v>304</v>
      </c>
      <c r="B162" s="228">
        <v>11</v>
      </c>
      <c r="C162" s="228">
        <v>209</v>
      </c>
      <c r="D162" s="231">
        <v>0</v>
      </c>
      <c r="E162" s="220">
        <v>0</v>
      </c>
      <c r="F162" s="221">
        <v>0</v>
      </c>
      <c r="G162" s="3"/>
      <c r="H162" s="3"/>
      <c r="I162" s="3"/>
    </row>
    <row r="163" spans="1:9" ht="14.25" customHeight="1">
      <c r="A163" s="225" t="s">
        <v>303</v>
      </c>
      <c r="B163" s="228">
        <v>11</v>
      </c>
      <c r="C163" s="228">
        <v>210</v>
      </c>
      <c r="D163" s="231">
        <v>0</v>
      </c>
      <c r="E163" s="220">
        <v>0</v>
      </c>
      <c r="F163" s="221">
        <v>3.4</v>
      </c>
      <c r="G163" s="3"/>
      <c r="H163" s="3"/>
      <c r="I163" s="3"/>
    </row>
    <row r="164" spans="1:9" ht="14.25" customHeight="1">
      <c r="A164" s="225" t="s">
        <v>302</v>
      </c>
      <c r="B164" s="228">
        <v>11</v>
      </c>
      <c r="C164" s="228">
        <v>215</v>
      </c>
      <c r="D164" s="231">
        <v>0</v>
      </c>
      <c r="E164" s="220">
        <v>0</v>
      </c>
      <c r="F164" s="221">
        <v>1.5</v>
      </c>
      <c r="G164" s="3"/>
      <c r="H164" s="3"/>
      <c r="I164" s="3"/>
    </row>
    <row r="165" spans="1:9" ht="14.25" customHeight="1">
      <c r="A165" s="225" t="s">
        <v>301</v>
      </c>
      <c r="B165" s="228">
        <v>10</v>
      </c>
      <c r="C165" s="228">
        <v>200</v>
      </c>
      <c r="D165" s="231">
        <v>0</v>
      </c>
      <c r="E165" s="220">
        <v>1.3</v>
      </c>
      <c r="F165" s="221">
        <v>0</v>
      </c>
      <c r="G165" s="3"/>
      <c r="H165" s="3"/>
      <c r="I165" s="3"/>
    </row>
    <row r="166" spans="1:9" ht="14.25" customHeight="1">
      <c r="A166" s="225" t="s">
        <v>300</v>
      </c>
      <c r="B166" s="228">
        <v>11</v>
      </c>
      <c r="C166" s="228">
        <v>201</v>
      </c>
      <c r="D166" s="231">
        <v>0</v>
      </c>
      <c r="E166" s="220">
        <v>1</v>
      </c>
      <c r="F166" s="221">
        <v>0</v>
      </c>
      <c r="G166" s="3"/>
      <c r="H166" s="3"/>
      <c r="I166" s="3"/>
    </row>
    <row r="167" spans="1:9" ht="14.25" customHeight="1">
      <c r="A167" s="225" t="s">
        <v>299</v>
      </c>
      <c r="B167" s="228">
        <v>11</v>
      </c>
      <c r="C167" s="228">
        <v>221</v>
      </c>
      <c r="D167" s="231">
        <v>0</v>
      </c>
      <c r="E167" s="220">
        <v>0</v>
      </c>
      <c r="F167" s="221">
        <v>2</v>
      </c>
      <c r="G167" s="3"/>
      <c r="H167" s="3"/>
      <c r="I167" s="3"/>
    </row>
    <row r="168" spans="1:9" ht="21">
      <c r="A168" s="63" t="s">
        <v>396</v>
      </c>
      <c r="B168" s="215">
        <v>10.833333333333334</v>
      </c>
      <c r="C168" s="215">
        <v>208.04166666666666</v>
      </c>
      <c r="D168" s="216">
        <v>0</v>
      </c>
      <c r="E168" s="216">
        <v>1.0839999999999999</v>
      </c>
      <c r="F168" s="217">
        <v>2.046875</v>
      </c>
      <c r="G168" s="3"/>
      <c r="H168" s="3"/>
      <c r="I168" s="3"/>
    </row>
    <row r="169" spans="1:9" ht="12.75">
      <c r="A169" s="3"/>
      <c r="B169" s="3"/>
      <c r="C169" s="3"/>
      <c r="D169" s="3"/>
      <c r="E169" s="3"/>
      <c r="F169" s="3"/>
      <c r="G169" s="3"/>
      <c r="H169" s="3"/>
      <c r="I169" s="3"/>
    </row>
    <row r="170" spans="1:9" ht="12.75">
      <c r="A170" s="3"/>
      <c r="B170" s="3"/>
      <c r="C170" s="3"/>
      <c r="D170" s="3"/>
      <c r="E170" s="3"/>
      <c r="F170" s="3"/>
      <c r="G170" s="3"/>
      <c r="H170" s="3"/>
      <c r="I170" s="3"/>
    </row>
    <row r="171" spans="1:9" ht="12.75" customHeight="1">
      <c r="A171" s="3"/>
      <c r="B171" s="3"/>
      <c r="C171" s="3"/>
      <c r="D171" s="3"/>
      <c r="E171" s="3"/>
      <c r="F171" s="3"/>
      <c r="G171" s="3"/>
      <c r="H171" s="3"/>
      <c r="I171" s="3"/>
    </row>
    <row r="173" spans="1:6" s="88" customFormat="1" ht="49.5" customHeight="1">
      <c r="A173" s="33" t="s">
        <v>42</v>
      </c>
      <c r="B173" s="319" t="s">
        <v>43</v>
      </c>
      <c r="C173" s="319"/>
      <c r="D173" s="319"/>
      <c r="E173" s="319"/>
      <c r="F173" s="319"/>
    </row>
    <row r="174" spans="1:9" s="257" customFormat="1" ht="18" customHeight="1">
      <c r="A174" s="341" t="s">
        <v>133</v>
      </c>
      <c r="B174" s="343" t="s">
        <v>297</v>
      </c>
      <c r="C174" s="345" t="s">
        <v>50</v>
      </c>
      <c r="D174" s="340" t="s">
        <v>13</v>
      </c>
      <c r="E174" s="340"/>
      <c r="F174" s="340"/>
      <c r="G174" s="256"/>
      <c r="H174" s="256"/>
      <c r="I174" s="256"/>
    </row>
    <row r="175" spans="1:6" s="257" customFormat="1" ht="27" customHeight="1">
      <c r="A175" s="342"/>
      <c r="B175" s="344"/>
      <c r="C175" s="345"/>
      <c r="D175" s="214" t="s">
        <v>51</v>
      </c>
      <c r="E175" s="214" t="s">
        <v>52</v>
      </c>
      <c r="F175" s="214" t="s">
        <v>53</v>
      </c>
    </row>
    <row r="176" spans="1:9" ht="12.75">
      <c r="A176" s="207" t="s">
        <v>349</v>
      </c>
      <c r="B176" s="204">
        <v>11</v>
      </c>
      <c r="C176" s="204">
        <v>205</v>
      </c>
      <c r="D176" s="205">
        <v>0</v>
      </c>
      <c r="E176" s="206">
        <v>1</v>
      </c>
      <c r="F176" s="205">
        <v>0</v>
      </c>
      <c r="G176" s="3"/>
      <c r="H176" s="3"/>
      <c r="I176" s="3"/>
    </row>
    <row r="177" spans="1:9" ht="12.75">
      <c r="A177" s="203" t="s">
        <v>350</v>
      </c>
      <c r="B177" s="204">
        <v>11</v>
      </c>
      <c r="C177" s="204">
        <v>205</v>
      </c>
      <c r="D177" s="205">
        <v>0</v>
      </c>
      <c r="E177" s="206">
        <v>0</v>
      </c>
      <c r="F177" s="205">
        <v>0</v>
      </c>
      <c r="G177" s="3"/>
      <c r="H177" s="3"/>
      <c r="I177" s="3"/>
    </row>
    <row r="178" spans="1:9" ht="12.75">
      <c r="A178" s="203" t="s">
        <v>351</v>
      </c>
      <c r="B178" s="204">
        <v>11</v>
      </c>
      <c r="C178" s="204">
        <v>203</v>
      </c>
      <c r="D178" s="205">
        <v>0</v>
      </c>
      <c r="E178" s="206">
        <v>0.15</v>
      </c>
      <c r="F178" s="205">
        <v>0</v>
      </c>
      <c r="G178" s="3"/>
      <c r="H178" s="3"/>
      <c r="I178" s="3"/>
    </row>
    <row r="179" spans="1:9" ht="12.75">
      <c r="A179" s="208" t="s">
        <v>352</v>
      </c>
      <c r="B179" s="204">
        <v>11</v>
      </c>
      <c r="C179" s="200">
        <f>636/3</f>
        <v>212</v>
      </c>
      <c r="D179" s="201">
        <v>0</v>
      </c>
      <c r="E179" s="201">
        <v>1</v>
      </c>
      <c r="F179" s="201">
        <v>0</v>
      </c>
      <c r="G179" s="3"/>
      <c r="H179" s="3"/>
      <c r="I179" s="3"/>
    </row>
    <row r="180" spans="1:9" ht="12.75">
      <c r="A180" s="203" t="s">
        <v>353</v>
      </c>
      <c r="B180" s="204">
        <v>12</v>
      </c>
      <c r="C180" s="204">
        <v>210</v>
      </c>
      <c r="D180" s="205">
        <v>0</v>
      </c>
      <c r="E180" s="206">
        <v>0</v>
      </c>
      <c r="F180" s="205">
        <v>0</v>
      </c>
      <c r="G180" s="3"/>
      <c r="H180" s="3"/>
      <c r="I180" s="3"/>
    </row>
    <row r="181" spans="1:9" ht="12.75">
      <c r="A181" s="203" t="s">
        <v>354</v>
      </c>
      <c r="B181" s="204">
        <v>12</v>
      </c>
      <c r="C181" s="204">
        <f>430/2</f>
        <v>215</v>
      </c>
      <c r="D181" s="205">
        <v>1</v>
      </c>
      <c r="E181" s="206">
        <v>0</v>
      </c>
      <c r="F181" s="205">
        <v>2.3</v>
      </c>
      <c r="G181" s="3"/>
      <c r="H181" s="3"/>
      <c r="I181" s="3"/>
    </row>
    <row r="182" spans="1:9" ht="12.75">
      <c r="A182" s="203" t="s">
        <v>126</v>
      </c>
      <c r="B182" s="204">
        <v>10</v>
      </c>
      <c r="C182" s="204">
        <f>2746/14</f>
        <v>196.14285714285714</v>
      </c>
      <c r="D182" s="205">
        <v>0</v>
      </c>
      <c r="E182" s="206">
        <v>1.45</v>
      </c>
      <c r="F182" s="205">
        <v>0</v>
      </c>
      <c r="G182" s="3"/>
      <c r="H182" s="3"/>
      <c r="I182" s="3"/>
    </row>
    <row r="183" spans="1:9" ht="12.75">
      <c r="A183" s="203" t="s">
        <v>355</v>
      </c>
      <c r="B183" s="204">
        <v>10</v>
      </c>
      <c r="C183" s="204">
        <v>210</v>
      </c>
      <c r="D183" s="205">
        <v>0</v>
      </c>
      <c r="E183" s="206">
        <v>0</v>
      </c>
      <c r="F183" s="205">
        <v>0</v>
      </c>
      <c r="G183" s="3"/>
      <c r="H183" s="3"/>
      <c r="I183" s="3"/>
    </row>
    <row r="184" spans="1:9" ht="12.75">
      <c r="A184" s="203" t="s">
        <v>356</v>
      </c>
      <c r="B184" s="204">
        <v>10</v>
      </c>
      <c r="C184" s="204">
        <v>198</v>
      </c>
      <c r="D184" s="205">
        <v>0</v>
      </c>
      <c r="E184" s="206">
        <v>0</v>
      </c>
      <c r="F184" s="205">
        <v>0</v>
      </c>
      <c r="G184" s="3"/>
      <c r="H184" s="3"/>
      <c r="I184" s="3"/>
    </row>
    <row r="185" spans="1:9" ht="12.75">
      <c r="A185" s="203" t="s">
        <v>357</v>
      </c>
      <c r="B185" s="204">
        <v>11</v>
      </c>
      <c r="C185" s="204">
        <v>206</v>
      </c>
      <c r="D185" s="205">
        <v>0</v>
      </c>
      <c r="E185" s="206">
        <v>0</v>
      </c>
      <c r="F185" s="205">
        <v>0</v>
      </c>
      <c r="G185" s="3"/>
      <c r="H185" s="3"/>
      <c r="I185" s="3"/>
    </row>
    <row r="186" spans="1:9" ht="12.75">
      <c r="A186" s="203" t="s">
        <v>358</v>
      </c>
      <c r="B186" s="204">
        <v>10</v>
      </c>
      <c r="C186" s="204">
        <v>186</v>
      </c>
      <c r="D186" s="205">
        <v>0</v>
      </c>
      <c r="E186" s="206">
        <v>0</v>
      </c>
      <c r="F186" s="205">
        <v>0</v>
      </c>
      <c r="G186" s="3"/>
      <c r="H186" s="3"/>
      <c r="I186" s="3"/>
    </row>
    <row r="187" spans="1:9" ht="12.75">
      <c r="A187" s="203" t="s">
        <v>359</v>
      </c>
      <c r="B187" s="204">
        <v>11</v>
      </c>
      <c r="C187" s="204">
        <v>210</v>
      </c>
      <c r="D187" s="205">
        <v>0</v>
      </c>
      <c r="E187" s="206">
        <v>1</v>
      </c>
      <c r="F187" s="205">
        <v>0</v>
      </c>
      <c r="G187" s="3"/>
      <c r="H187" s="3"/>
      <c r="I187" s="3"/>
    </row>
    <row r="188" spans="1:9" ht="12.75">
      <c r="A188" s="203" t="s">
        <v>360</v>
      </c>
      <c r="B188" s="204">
        <v>11</v>
      </c>
      <c r="C188" s="204">
        <v>211</v>
      </c>
      <c r="D188" s="205">
        <v>0</v>
      </c>
      <c r="E188" s="206">
        <v>0</v>
      </c>
      <c r="F188" s="205">
        <v>0</v>
      </c>
      <c r="G188" s="3"/>
      <c r="H188" s="3"/>
      <c r="I188" s="3"/>
    </row>
    <row r="189" spans="1:9" ht="12.75">
      <c r="A189" s="203" t="s">
        <v>361</v>
      </c>
      <c r="B189" s="204">
        <v>11</v>
      </c>
      <c r="C189" s="204">
        <v>225</v>
      </c>
      <c r="D189" s="205">
        <v>0</v>
      </c>
      <c r="E189" s="206">
        <v>0.15</v>
      </c>
      <c r="F189" s="205">
        <v>0</v>
      </c>
      <c r="G189" s="3"/>
      <c r="H189" s="3"/>
      <c r="I189" s="3"/>
    </row>
    <row r="190" spans="1:9" ht="12.75">
      <c r="A190" s="203" t="s">
        <v>362</v>
      </c>
      <c r="B190" s="204">
        <v>11</v>
      </c>
      <c r="C190" s="204">
        <v>203</v>
      </c>
      <c r="D190" s="205">
        <v>0.5</v>
      </c>
      <c r="E190" s="206">
        <v>0</v>
      </c>
      <c r="F190" s="205">
        <v>0</v>
      </c>
      <c r="G190" s="3"/>
      <c r="H190" s="3"/>
      <c r="I190" s="3"/>
    </row>
    <row r="191" spans="1:9" ht="21">
      <c r="A191" s="63" t="s">
        <v>398</v>
      </c>
      <c r="B191" s="215">
        <f>SUM(B176:B190)/15</f>
        <v>10.866666666666667</v>
      </c>
      <c r="C191" s="215">
        <f>SUM(C176:C190)/15</f>
        <v>206.34285714285713</v>
      </c>
      <c r="D191" s="216">
        <v>0.5499999999999989</v>
      </c>
      <c r="E191" s="216">
        <v>0.525</v>
      </c>
      <c r="F191" s="217">
        <v>2.3</v>
      </c>
      <c r="G191" s="3"/>
      <c r="H191" s="3"/>
      <c r="I191" s="3"/>
    </row>
    <row r="192" spans="1:9" ht="12.7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2.75">
      <c r="A193" s="3"/>
      <c r="B193" s="3"/>
      <c r="C193" s="3"/>
      <c r="D193" s="3"/>
      <c r="E193" s="3"/>
      <c r="F193" s="3"/>
      <c r="G193" s="3"/>
      <c r="H193" s="3"/>
      <c r="I193" s="3"/>
    </row>
    <row r="195" spans="1:6" s="88" customFormat="1" ht="49.5" customHeight="1">
      <c r="A195" s="33" t="s">
        <v>44</v>
      </c>
      <c r="B195" s="319" t="s">
        <v>45</v>
      </c>
      <c r="C195" s="319"/>
      <c r="D195" s="319"/>
      <c r="E195" s="319"/>
      <c r="F195" s="319"/>
    </row>
    <row r="196" spans="1:9" s="257" customFormat="1" ht="18" customHeight="1">
      <c r="A196" s="341" t="s">
        <v>133</v>
      </c>
      <c r="B196" s="343" t="s">
        <v>297</v>
      </c>
      <c r="C196" s="345" t="s">
        <v>50</v>
      </c>
      <c r="D196" s="340" t="s">
        <v>13</v>
      </c>
      <c r="E196" s="340"/>
      <c r="F196" s="340"/>
      <c r="G196" s="256"/>
      <c r="H196" s="256"/>
      <c r="I196" s="256"/>
    </row>
    <row r="197" spans="1:6" s="257" customFormat="1" ht="27" customHeight="1">
      <c r="A197" s="342"/>
      <c r="B197" s="344"/>
      <c r="C197" s="345"/>
      <c r="D197" s="214" t="s">
        <v>51</v>
      </c>
      <c r="E197" s="214" t="s">
        <v>52</v>
      </c>
      <c r="F197" s="214" t="s">
        <v>53</v>
      </c>
    </row>
    <row r="198" spans="1:9" ht="12.75">
      <c r="A198" s="225" t="s">
        <v>368</v>
      </c>
      <c r="B198" s="228">
        <v>11</v>
      </c>
      <c r="C198" s="228">
        <v>214</v>
      </c>
      <c r="D198" s="231">
        <v>0</v>
      </c>
      <c r="E198" s="220">
        <v>0</v>
      </c>
      <c r="F198" s="221">
        <v>1</v>
      </c>
      <c r="G198" s="3"/>
      <c r="H198" s="3"/>
      <c r="I198" s="3"/>
    </row>
    <row r="199" spans="1:9" ht="12.75">
      <c r="A199" s="225" t="s">
        <v>369</v>
      </c>
      <c r="B199" s="228">
        <v>11</v>
      </c>
      <c r="C199" s="228">
        <v>197</v>
      </c>
      <c r="D199" s="231">
        <v>0</v>
      </c>
      <c r="E199" s="220">
        <v>1</v>
      </c>
      <c r="F199" s="221">
        <v>2</v>
      </c>
      <c r="G199" s="3"/>
      <c r="H199" s="3"/>
      <c r="I199" s="3"/>
    </row>
    <row r="200" spans="1:9" ht="12.75">
      <c r="A200" s="225" t="s">
        <v>370</v>
      </c>
      <c r="B200" s="228">
        <v>11</v>
      </c>
      <c r="C200" s="228">
        <v>217</v>
      </c>
      <c r="D200" s="231">
        <v>0</v>
      </c>
      <c r="E200" s="220">
        <v>0</v>
      </c>
      <c r="F200" s="221">
        <v>0</v>
      </c>
      <c r="G200" s="3"/>
      <c r="H200" s="3"/>
      <c r="I200" s="3"/>
    </row>
    <row r="201" spans="1:9" ht="12.75">
      <c r="A201" s="225" t="s">
        <v>371</v>
      </c>
      <c r="B201" s="228">
        <v>12</v>
      </c>
      <c r="C201" s="228">
        <v>225</v>
      </c>
      <c r="D201" s="231">
        <v>0</v>
      </c>
      <c r="E201" s="220">
        <v>2</v>
      </c>
      <c r="F201" s="221">
        <v>0</v>
      </c>
      <c r="G201" s="3"/>
      <c r="H201" s="3"/>
      <c r="I201" s="3"/>
    </row>
    <row r="202" spans="1:9" ht="12.75">
      <c r="A202" s="225" t="s">
        <v>372</v>
      </c>
      <c r="B202" s="228">
        <v>11</v>
      </c>
      <c r="C202" s="228">
        <v>212</v>
      </c>
      <c r="D202" s="231">
        <v>0</v>
      </c>
      <c r="E202" s="220">
        <v>0</v>
      </c>
      <c r="F202" s="221">
        <v>0</v>
      </c>
      <c r="G202" s="3"/>
      <c r="H202" s="3"/>
      <c r="I202" s="3"/>
    </row>
    <row r="203" spans="1:9" ht="12.75">
      <c r="A203" s="225" t="s">
        <v>373</v>
      </c>
      <c r="B203" s="228">
        <v>11</v>
      </c>
      <c r="C203" s="228">
        <v>215</v>
      </c>
      <c r="D203" s="231">
        <v>0</v>
      </c>
      <c r="E203" s="220">
        <v>1</v>
      </c>
      <c r="F203" s="221">
        <v>0</v>
      </c>
      <c r="G203" s="3"/>
      <c r="H203" s="3"/>
      <c r="I203" s="3"/>
    </row>
    <row r="204" spans="1:9" ht="12.75">
      <c r="A204" s="225" t="s">
        <v>374</v>
      </c>
      <c r="B204" s="228">
        <v>10</v>
      </c>
      <c r="C204" s="228">
        <v>194</v>
      </c>
      <c r="D204" s="231">
        <v>0</v>
      </c>
      <c r="E204" s="220">
        <v>0</v>
      </c>
      <c r="F204" s="221">
        <v>2</v>
      </c>
      <c r="G204" s="3"/>
      <c r="H204" s="3"/>
      <c r="I204" s="3"/>
    </row>
    <row r="205" spans="1:9" ht="12.75">
      <c r="A205" s="225" t="s">
        <v>375</v>
      </c>
      <c r="B205" s="228">
        <v>12</v>
      </c>
      <c r="C205" s="228">
        <v>226</v>
      </c>
      <c r="D205" s="231">
        <v>0</v>
      </c>
      <c r="E205" s="220">
        <v>0</v>
      </c>
      <c r="F205" s="221">
        <v>0</v>
      </c>
      <c r="G205" s="3"/>
      <c r="H205" s="3"/>
      <c r="I205" s="3"/>
    </row>
    <row r="206" spans="1:9" ht="12.75">
      <c r="A206" s="225" t="s">
        <v>376</v>
      </c>
      <c r="B206" s="228">
        <v>11</v>
      </c>
      <c r="C206" s="228">
        <v>225</v>
      </c>
      <c r="D206" s="231">
        <v>0</v>
      </c>
      <c r="E206" s="220">
        <v>0</v>
      </c>
      <c r="F206" s="221">
        <v>0</v>
      </c>
      <c r="G206" s="3"/>
      <c r="H206" s="3"/>
      <c r="I206" s="3"/>
    </row>
    <row r="207" spans="1:9" ht="12.75">
      <c r="A207" s="225" t="s">
        <v>127</v>
      </c>
      <c r="B207" s="228">
        <v>10</v>
      </c>
      <c r="C207" s="228">
        <v>190</v>
      </c>
      <c r="D207" s="231">
        <v>0</v>
      </c>
      <c r="E207" s="220">
        <v>0</v>
      </c>
      <c r="F207" s="221">
        <v>0</v>
      </c>
      <c r="G207" s="3"/>
      <c r="H207" s="3"/>
      <c r="I207" s="3"/>
    </row>
    <row r="208" spans="1:9" ht="12.75">
      <c r="A208" s="225" t="s">
        <v>377</v>
      </c>
      <c r="B208" s="228">
        <v>11</v>
      </c>
      <c r="C208" s="228">
        <v>215</v>
      </c>
      <c r="D208" s="231">
        <v>0</v>
      </c>
      <c r="E208" s="220">
        <v>1</v>
      </c>
      <c r="F208" s="221">
        <v>0</v>
      </c>
      <c r="G208" s="3"/>
      <c r="H208" s="3"/>
      <c r="I208" s="3"/>
    </row>
    <row r="209" spans="1:9" ht="12.75">
      <c r="A209" s="225" t="s">
        <v>378</v>
      </c>
      <c r="B209" s="228">
        <v>12</v>
      </c>
      <c r="C209" s="228">
        <v>224</v>
      </c>
      <c r="D209" s="231">
        <v>0</v>
      </c>
      <c r="E209" s="220">
        <v>0</v>
      </c>
      <c r="F209" s="221">
        <v>2</v>
      </c>
      <c r="G209" s="3"/>
      <c r="H209" s="3"/>
      <c r="I209" s="3"/>
    </row>
    <row r="210" spans="1:9" ht="16.5" customHeight="1">
      <c r="A210" s="63" t="s">
        <v>401</v>
      </c>
      <c r="B210" s="215">
        <f>SUM(B198:B209)/12</f>
        <v>11.083333333333334</v>
      </c>
      <c r="C210" s="215">
        <f>SUM(C198:C209)/12</f>
        <v>212.83333333333334</v>
      </c>
      <c r="D210" s="216">
        <v>0</v>
      </c>
      <c r="E210" s="216">
        <v>1.15</v>
      </c>
      <c r="F210" s="217">
        <v>1.45</v>
      </c>
      <c r="G210" s="3"/>
      <c r="H210" s="3"/>
      <c r="I210" s="3"/>
    </row>
    <row r="211" spans="1:9" ht="15">
      <c r="A211" s="131"/>
      <c r="B211" s="130"/>
      <c r="C211" s="130"/>
      <c r="D211" s="130"/>
      <c r="E211" s="130"/>
      <c r="F211" s="130"/>
      <c r="G211" s="3"/>
      <c r="H211" s="3"/>
      <c r="I211" s="3"/>
    </row>
    <row r="212" spans="1:9" ht="12.75">
      <c r="A212" s="202"/>
      <c r="B212" s="210"/>
      <c r="C212" s="210"/>
      <c r="D212" s="210"/>
      <c r="E212" s="210"/>
      <c r="F212" s="198"/>
      <c r="G212" s="3"/>
      <c r="H212" s="3"/>
      <c r="I212" s="3"/>
    </row>
    <row r="213" spans="1:9" ht="12.75">
      <c r="A213" s="3"/>
      <c r="B213" s="3"/>
      <c r="C213" s="3"/>
      <c r="D213" s="3"/>
      <c r="E213" s="3"/>
      <c r="F213" s="3"/>
      <c r="G213" s="3"/>
      <c r="H213" s="3"/>
      <c r="I213" s="3"/>
    </row>
    <row r="214" spans="1:6" s="88" customFormat="1" ht="49.5" customHeight="1">
      <c r="A214" s="33" t="s">
        <v>46</v>
      </c>
      <c r="B214" s="319" t="s">
        <v>47</v>
      </c>
      <c r="C214" s="319"/>
      <c r="D214" s="319"/>
      <c r="E214" s="319"/>
      <c r="F214" s="319"/>
    </row>
    <row r="215" spans="1:9" s="257" customFormat="1" ht="18" customHeight="1">
      <c r="A215" s="341" t="s">
        <v>133</v>
      </c>
      <c r="B215" s="343" t="s">
        <v>297</v>
      </c>
      <c r="C215" s="345" t="s">
        <v>50</v>
      </c>
      <c r="D215" s="340" t="s">
        <v>13</v>
      </c>
      <c r="E215" s="340"/>
      <c r="F215" s="340"/>
      <c r="G215" s="256"/>
      <c r="H215" s="256"/>
      <c r="I215" s="256"/>
    </row>
    <row r="216" spans="1:6" s="257" customFormat="1" ht="27" customHeight="1">
      <c r="A216" s="342"/>
      <c r="B216" s="344"/>
      <c r="C216" s="345"/>
      <c r="D216" s="214" t="s">
        <v>51</v>
      </c>
      <c r="E216" s="214" t="s">
        <v>52</v>
      </c>
      <c r="F216" s="214" t="s">
        <v>53</v>
      </c>
    </row>
    <row r="217" spans="1:9" ht="12.75">
      <c r="A217" s="225" t="s">
        <v>196</v>
      </c>
      <c r="B217" s="228">
        <v>10</v>
      </c>
      <c r="C217" s="228">
        <v>190</v>
      </c>
      <c r="D217" s="231">
        <v>0.25</v>
      </c>
      <c r="E217" s="220">
        <v>0</v>
      </c>
      <c r="F217" s="221">
        <v>0</v>
      </c>
      <c r="G217" s="3"/>
      <c r="H217" s="3"/>
      <c r="I217" s="3"/>
    </row>
    <row r="218" spans="1:9" ht="21.75">
      <c r="A218" s="225" t="s">
        <v>197</v>
      </c>
      <c r="B218" s="228">
        <v>10</v>
      </c>
      <c r="C218" s="228">
        <v>188</v>
      </c>
      <c r="D218" s="231">
        <v>0</v>
      </c>
      <c r="E218" s="220">
        <v>0</v>
      </c>
      <c r="F218" s="221">
        <v>0</v>
      </c>
      <c r="G218" s="3"/>
      <c r="H218" s="3"/>
      <c r="I218" s="3"/>
    </row>
    <row r="219" spans="1:9" ht="12.75">
      <c r="A219" s="225" t="s">
        <v>198</v>
      </c>
      <c r="B219" s="228">
        <v>10</v>
      </c>
      <c r="C219" s="228">
        <v>191</v>
      </c>
      <c r="D219" s="231">
        <v>1</v>
      </c>
      <c r="E219" s="220">
        <v>0</v>
      </c>
      <c r="F219" s="221">
        <v>0</v>
      </c>
      <c r="G219" s="3"/>
      <c r="H219" s="3"/>
      <c r="I219" s="3"/>
    </row>
    <row r="220" spans="1:9" ht="12.75">
      <c r="A220" s="225" t="s">
        <v>199</v>
      </c>
      <c r="B220" s="228">
        <v>11</v>
      </c>
      <c r="C220" s="228">
        <v>190</v>
      </c>
      <c r="D220" s="231">
        <v>0.3</v>
      </c>
      <c r="E220" s="220">
        <v>0</v>
      </c>
      <c r="F220" s="221">
        <v>0</v>
      </c>
      <c r="G220" s="3"/>
      <c r="H220" s="3"/>
      <c r="I220" s="3"/>
    </row>
    <row r="221" spans="1:9" ht="12.75">
      <c r="A221" s="225" t="s">
        <v>200</v>
      </c>
      <c r="B221" s="228">
        <v>10.222222222222221</v>
      </c>
      <c r="C221" s="228">
        <v>195.44444444444446</v>
      </c>
      <c r="D221" s="231">
        <v>0</v>
      </c>
      <c r="E221" s="220">
        <v>0</v>
      </c>
      <c r="F221" s="221">
        <v>0</v>
      </c>
      <c r="G221" s="3"/>
      <c r="H221" s="3"/>
      <c r="I221" s="3"/>
    </row>
    <row r="222" spans="1:9" ht="12.75">
      <c r="A222" s="225" t="s">
        <v>201</v>
      </c>
      <c r="B222" s="228">
        <v>10</v>
      </c>
      <c r="C222" s="228">
        <v>219</v>
      </c>
      <c r="D222" s="231">
        <v>0</v>
      </c>
      <c r="E222" s="220">
        <v>0</v>
      </c>
      <c r="F222" s="221">
        <v>0</v>
      </c>
      <c r="G222" s="3"/>
      <c r="H222" s="3"/>
      <c r="I222" s="3"/>
    </row>
    <row r="223" spans="1:9" ht="12.75">
      <c r="A223" s="225" t="s">
        <v>202</v>
      </c>
      <c r="B223" s="228">
        <v>11</v>
      </c>
      <c r="C223" s="228">
        <v>215</v>
      </c>
      <c r="D223" s="231">
        <v>0</v>
      </c>
      <c r="E223" s="220">
        <v>0</v>
      </c>
      <c r="F223" s="221">
        <v>0</v>
      </c>
      <c r="G223" s="3"/>
      <c r="H223" s="3"/>
      <c r="I223" s="3"/>
    </row>
    <row r="224" spans="1:9" ht="12.75">
      <c r="A224" s="225" t="s">
        <v>203</v>
      </c>
      <c r="B224" s="228">
        <v>11</v>
      </c>
      <c r="C224" s="228">
        <v>213</v>
      </c>
      <c r="D224" s="231">
        <v>0.3</v>
      </c>
      <c r="E224" s="220">
        <v>0</v>
      </c>
      <c r="F224" s="221">
        <v>0</v>
      </c>
      <c r="G224" s="3"/>
      <c r="H224" s="3"/>
      <c r="I224" s="3"/>
    </row>
    <row r="225" spans="1:9" ht="12.75">
      <c r="A225" s="225" t="s">
        <v>204</v>
      </c>
      <c r="B225" s="228">
        <v>10</v>
      </c>
      <c r="C225" s="228">
        <v>193</v>
      </c>
      <c r="D225" s="231">
        <v>0</v>
      </c>
      <c r="E225" s="220">
        <v>0</v>
      </c>
      <c r="F225" s="221">
        <v>0</v>
      </c>
      <c r="G225" s="3"/>
      <c r="H225" s="3"/>
      <c r="I225" s="3"/>
    </row>
    <row r="226" spans="1:9" ht="12.75">
      <c r="A226" s="225" t="s">
        <v>205</v>
      </c>
      <c r="B226" s="228">
        <v>11</v>
      </c>
      <c r="C226" s="228">
        <v>213</v>
      </c>
      <c r="D226" s="231">
        <v>0</v>
      </c>
      <c r="E226" s="220">
        <v>0</v>
      </c>
      <c r="F226" s="221">
        <v>0</v>
      </c>
      <c r="G226" s="3"/>
      <c r="H226" s="3"/>
      <c r="I226" s="3"/>
    </row>
    <row r="227" spans="1:9" ht="21.75">
      <c r="A227" s="225" t="s">
        <v>206</v>
      </c>
      <c r="B227" s="228">
        <v>11</v>
      </c>
      <c r="C227" s="228">
        <v>213</v>
      </c>
      <c r="D227" s="231">
        <v>0</v>
      </c>
      <c r="E227" s="220">
        <v>0</v>
      </c>
      <c r="F227" s="221">
        <v>0</v>
      </c>
      <c r="G227" s="3"/>
      <c r="H227" s="3"/>
      <c r="I227" s="3"/>
    </row>
    <row r="228" spans="1:9" ht="30.75" customHeight="1">
      <c r="A228" s="63" t="s">
        <v>402</v>
      </c>
      <c r="B228" s="215">
        <f>115.222222222222/11</f>
        <v>10.474747474747454</v>
      </c>
      <c r="C228" s="215">
        <f>SUM(C217:C227)/11</f>
        <v>201.85858585858585</v>
      </c>
      <c r="D228" s="216">
        <v>0.3625</v>
      </c>
      <c r="E228" s="216">
        <v>0</v>
      </c>
      <c r="F228" s="217">
        <v>0</v>
      </c>
      <c r="G228" s="3"/>
      <c r="H228" s="3"/>
      <c r="I228" s="3"/>
    </row>
    <row r="229" spans="1:9" ht="12.75">
      <c r="A229" s="202"/>
      <c r="B229" s="202"/>
      <c r="C229" s="202"/>
      <c r="D229" s="202"/>
      <c r="E229" s="202"/>
      <c r="F229" s="198"/>
      <c r="G229" s="198"/>
      <c r="H229" s="198"/>
      <c r="I229" s="198"/>
    </row>
    <row r="230" spans="6:9" ht="12.75">
      <c r="F230" s="140"/>
      <c r="G230" s="211"/>
      <c r="H230" s="211"/>
      <c r="I230" s="211"/>
    </row>
    <row r="231" spans="1:6" s="88" customFormat="1" ht="49.5" customHeight="1">
      <c r="A231" s="33" t="s">
        <v>48</v>
      </c>
      <c r="B231" s="319" t="s">
        <v>49</v>
      </c>
      <c r="C231" s="319"/>
      <c r="D231" s="319"/>
      <c r="E231" s="319"/>
      <c r="F231" s="319"/>
    </row>
    <row r="232" spans="1:9" s="257" customFormat="1" ht="18" customHeight="1">
      <c r="A232" s="341" t="s">
        <v>133</v>
      </c>
      <c r="B232" s="343" t="s">
        <v>297</v>
      </c>
      <c r="C232" s="345" t="s">
        <v>50</v>
      </c>
      <c r="D232" s="340" t="s">
        <v>13</v>
      </c>
      <c r="E232" s="340"/>
      <c r="F232" s="340"/>
      <c r="G232" s="256"/>
      <c r="H232" s="256"/>
      <c r="I232" s="256"/>
    </row>
    <row r="233" spans="1:6" s="257" customFormat="1" ht="27" customHeight="1">
      <c r="A233" s="342"/>
      <c r="B233" s="344"/>
      <c r="C233" s="345"/>
      <c r="D233" s="214" t="s">
        <v>51</v>
      </c>
      <c r="E233" s="214" t="s">
        <v>52</v>
      </c>
      <c r="F233" s="214" t="s">
        <v>53</v>
      </c>
    </row>
    <row r="234" spans="1:9" ht="12.75">
      <c r="A234" s="225" t="s">
        <v>391</v>
      </c>
      <c r="B234" s="228">
        <v>11</v>
      </c>
      <c r="C234" s="228">
        <v>225</v>
      </c>
      <c r="D234" s="231">
        <v>1</v>
      </c>
      <c r="E234" s="220">
        <v>0</v>
      </c>
      <c r="F234" s="221">
        <v>0</v>
      </c>
      <c r="G234" s="3"/>
      <c r="H234" s="3"/>
      <c r="I234" s="3"/>
    </row>
    <row r="235" spans="1:9" ht="12.75">
      <c r="A235" s="225" t="s">
        <v>390</v>
      </c>
      <c r="B235" s="228">
        <v>12</v>
      </c>
      <c r="C235" s="228">
        <v>238</v>
      </c>
      <c r="D235" s="231">
        <v>0.15</v>
      </c>
      <c r="E235" s="220">
        <v>0</v>
      </c>
      <c r="F235" s="221">
        <v>0</v>
      </c>
      <c r="G235" s="3"/>
      <c r="H235" s="3"/>
      <c r="I235" s="3"/>
    </row>
    <row r="236" spans="1:9" ht="12.75">
      <c r="A236" s="225" t="s">
        <v>389</v>
      </c>
      <c r="B236" s="228">
        <v>12</v>
      </c>
      <c r="C236" s="228">
        <v>233</v>
      </c>
      <c r="D236" s="231">
        <v>0.25</v>
      </c>
      <c r="E236" s="220">
        <v>0</v>
      </c>
      <c r="F236" s="221">
        <v>0</v>
      </c>
      <c r="G236" s="3"/>
      <c r="H236" s="3"/>
      <c r="I236" s="3"/>
    </row>
    <row r="237" spans="1:9" ht="12.75">
      <c r="A237" s="225" t="s">
        <v>388</v>
      </c>
      <c r="B237" s="228">
        <v>10</v>
      </c>
      <c r="C237" s="228">
        <v>200</v>
      </c>
      <c r="D237" s="231">
        <v>1</v>
      </c>
      <c r="E237" s="220">
        <v>0</v>
      </c>
      <c r="F237" s="221">
        <v>0</v>
      </c>
      <c r="G237" s="3"/>
      <c r="H237" s="3"/>
      <c r="I237" s="3"/>
    </row>
    <row r="238" spans="1:9" ht="12.75">
      <c r="A238" s="225" t="s">
        <v>387</v>
      </c>
      <c r="B238" s="228">
        <v>12</v>
      </c>
      <c r="C238" s="228">
        <v>222</v>
      </c>
      <c r="D238" s="231">
        <v>0.15</v>
      </c>
      <c r="E238" s="220">
        <v>0</v>
      </c>
      <c r="F238" s="221">
        <v>2.3</v>
      </c>
      <c r="G238" s="3"/>
      <c r="H238" s="3"/>
      <c r="I238" s="3"/>
    </row>
    <row r="239" spans="1:9" ht="12.75">
      <c r="A239" s="225" t="s">
        <v>129</v>
      </c>
      <c r="B239" s="228">
        <v>10</v>
      </c>
      <c r="C239" s="228">
        <v>194</v>
      </c>
      <c r="D239" s="231">
        <v>0.15</v>
      </c>
      <c r="E239" s="220">
        <v>0</v>
      </c>
      <c r="F239" s="221">
        <v>0</v>
      </c>
      <c r="G239" s="3"/>
      <c r="H239" s="3"/>
      <c r="I239" s="3"/>
    </row>
    <row r="240" spans="1:9" ht="21.75">
      <c r="A240" s="225" t="s">
        <v>386</v>
      </c>
      <c r="B240" s="228">
        <v>11</v>
      </c>
      <c r="C240" s="228">
        <v>211</v>
      </c>
      <c r="D240" s="231">
        <v>0</v>
      </c>
      <c r="E240" s="220">
        <v>0</v>
      </c>
      <c r="F240" s="221">
        <v>1</v>
      </c>
      <c r="G240" s="3"/>
      <c r="H240" s="3"/>
      <c r="I240" s="3"/>
    </row>
    <row r="241" spans="1:9" ht="12.75">
      <c r="A241" s="225" t="s">
        <v>385</v>
      </c>
      <c r="B241" s="228">
        <v>11</v>
      </c>
      <c r="C241" s="228">
        <v>189</v>
      </c>
      <c r="D241" s="231">
        <v>0.3</v>
      </c>
      <c r="E241" s="220">
        <v>0</v>
      </c>
      <c r="F241" s="221">
        <v>0</v>
      </c>
      <c r="G241" s="3"/>
      <c r="H241" s="3"/>
      <c r="I241" s="3"/>
    </row>
    <row r="242" spans="1:9" ht="30.75" customHeight="1">
      <c r="A242" s="63" t="s">
        <v>404</v>
      </c>
      <c r="B242" s="215">
        <f>89/8</f>
        <v>11.125</v>
      </c>
      <c r="C242" s="215">
        <f>1712/8</f>
        <v>214</v>
      </c>
      <c r="D242" s="216">
        <v>0.3142857142857146</v>
      </c>
      <c r="E242" s="216">
        <v>0</v>
      </c>
      <c r="F242" s="217">
        <v>1.45</v>
      </c>
      <c r="G242" s="3"/>
      <c r="H242" s="3"/>
      <c r="I242" s="3"/>
    </row>
    <row r="244" spans="1:9" ht="12.75">
      <c r="A244" s="3"/>
      <c r="B244" s="3"/>
      <c r="C244" s="3"/>
      <c r="D244" s="3"/>
      <c r="E244" s="3"/>
      <c r="F244" s="3"/>
      <c r="G244" s="3"/>
      <c r="H244" s="3"/>
      <c r="I244" s="3"/>
    </row>
    <row r="245" spans="1:9" ht="12.75">
      <c r="A245" s="3"/>
      <c r="B245" s="3"/>
      <c r="C245" s="3"/>
      <c r="D245" s="3"/>
      <c r="E245" s="3"/>
      <c r="F245" s="3"/>
      <c r="G245" s="3"/>
      <c r="H245" s="3"/>
      <c r="I245" s="3"/>
    </row>
  </sheetData>
  <mergeCells count="51">
    <mergeCell ref="A232:A233"/>
    <mergeCell ref="B232:B233"/>
    <mergeCell ref="C232:C233"/>
    <mergeCell ref="D232:F232"/>
    <mergeCell ref="A215:A216"/>
    <mergeCell ref="B215:B216"/>
    <mergeCell ref="C215:C216"/>
    <mergeCell ref="D215:F215"/>
    <mergeCell ref="A196:A197"/>
    <mergeCell ref="B196:B197"/>
    <mergeCell ref="C196:C197"/>
    <mergeCell ref="D196:F196"/>
    <mergeCell ref="A174:A175"/>
    <mergeCell ref="B174:B175"/>
    <mergeCell ref="C174:C175"/>
    <mergeCell ref="D174:F174"/>
    <mergeCell ref="A127:A128"/>
    <mergeCell ref="B127:B128"/>
    <mergeCell ref="C127:C128"/>
    <mergeCell ref="D127:F127"/>
    <mergeCell ref="A91:A92"/>
    <mergeCell ref="B91:B92"/>
    <mergeCell ref="C91:C92"/>
    <mergeCell ref="D91:F91"/>
    <mergeCell ref="A57:A58"/>
    <mergeCell ref="B57:B58"/>
    <mergeCell ref="C57:C58"/>
    <mergeCell ref="D57:F57"/>
    <mergeCell ref="A36:A37"/>
    <mergeCell ref="B36:B37"/>
    <mergeCell ref="C36:C37"/>
    <mergeCell ref="D36:F36"/>
    <mergeCell ref="D20:F20"/>
    <mergeCell ref="A20:A21"/>
    <mergeCell ref="B20:B21"/>
    <mergeCell ref="C20:C21"/>
    <mergeCell ref="B1:F1"/>
    <mergeCell ref="B231:F231"/>
    <mergeCell ref="B19:F19"/>
    <mergeCell ref="B35:F35"/>
    <mergeCell ref="B56:F56"/>
    <mergeCell ref="B90:F90"/>
    <mergeCell ref="B126:F126"/>
    <mergeCell ref="B173:F173"/>
    <mergeCell ref="B195:F195"/>
    <mergeCell ref="B214:F214"/>
    <mergeCell ref="A17:F17"/>
    <mergeCell ref="D3:F3"/>
    <mergeCell ref="B3:B4"/>
    <mergeCell ref="A3:A4"/>
    <mergeCell ref="C3:C4"/>
  </mergeCells>
  <printOptions horizontalCentered="1"/>
  <pageMargins left="0" right="0" top="0.5905511811023623" bottom="0.5905511811023623" header="0.31496062992125984" footer="0.31496062992125984"/>
  <pageSetup horizontalDpi="600" verticalDpi="600" orientation="portrait" paperSize="9" r:id="rId1"/>
  <rowBreaks count="6" manualBreakCount="6">
    <brk id="17" max="255" man="1"/>
    <brk id="55" max="255" man="1"/>
    <brk id="89" max="255" man="1"/>
    <brk id="125" max="255" man="1"/>
    <brk id="172" max="255" man="1"/>
    <brk id="21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J15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3.28125" style="3" customWidth="1"/>
    <col min="2" max="4" width="8.8515625" style="3" customWidth="1"/>
    <col min="5" max="5" width="10.57421875" style="3" customWidth="1"/>
    <col min="6" max="6" width="11.57421875" style="3" customWidth="1"/>
    <col min="7" max="16384" width="8.8515625" style="3" customWidth="1"/>
  </cols>
  <sheetData>
    <row r="1" spans="1:9" s="2" customFormat="1" ht="78" customHeight="1">
      <c r="A1" s="1" t="s">
        <v>54</v>
      </c>
      <c r="B1" s="339" t="s">
        <v>73</v>
      </c>
      <c r="C1" s="339"/>
      <c r="D1" s="339"/>
      <c r="E1" s="339"/>
      <c r="F1" s="339"/>
      <c r="G1" s="182"/>
      <c r="H1" s="122"/>
      <c r="I1" s="122"/>
    </row>
    <row r="2" spans="1:7" s="259" customFormat="1" ht="11.25">
      <c r="A2" s="274"/>
      <c r="B2" s="274"/>
      <c r="C2" s="274"/>
      <c r="D2" s="274"/>
      <c r="E2" s="274"/>
      <c r="F2" s="275"/>
      <c r="G2" s="275"/>
    </row>
    <row r="3" spans="1:6" s="258" customFormat="1" ht="39.75" customHeight="1">
      <c r="A3" s="338" t="s">
        <v>145</v>
      </c>
      <c r="B3" s="337" t="s">
        <v>233</v>
      </c>
      <c r="C3" s="337" t="s">
        <v>11</v>
      </c>
      <c r="D3" s="337" t="s">
        <v>13</v>
      </c>
      <c r="E3" s="337"/>
      <c r="F3" s="337"/>
    </row>
    <row r="4" spans="1:6" s="258" customFormat="1" ht="39.75" customHeight="1">
      <c r="A4" s="338"/>
      <c r="B4" s="337"/>
      <c r="C4" s="337"/>
      <c r="D4" s="234" t="s">
        <v>12</v>
      </c>
      <c r="E4" s="234" t="s">
        <v>14</v>
      </c>
      <c r="F4" s="234" t="s">
        <v>15</v>
      </c>
    </row>
    <row r="5" spans="1:6" s="183" customFormat="1" ht="21.75" customHeight="1">
      <c r="A5" s="241" t="s">
        <v>121</v>
      </c>
      <c r="B5" s="243">
        <v>10.571428571428571</v>
      </c>
      <c r="C5" s="243">
        <v>212</v>
      </c>
      <c r="D5" s="245">
        <v>0</v>
      </c>
      <c r="E5" s="238">
        <v>1</v>
      </c>
      <c r="F5" s="246">
        <v>3</v>
      </c>
    </row>
    <row r="6" spans="1:6" s="183" customFormat="1" ht="21.75" customHeight="1">
      <c r="A6" s="242" t="s">
        <v>122</v>
      </c>
      <c r="B6" s="244">
        <v>10.875</v>
      </c>
      <c r="C6" s="244">
        <v>210.25</v>
      </c>
      <c r="D6" s="247">
        <v>0</v>
      </c>
      <c r="E6" s="239">
        <v>1.45</v>
      </c>
      <c r="F6" s="248">
        <v>2</v>
      </c>
    </row>
    <row r="7" spans="1:6" s="183" customFormat="1" ht="21.75" customHeight="1">
      <c r="A7" s="242" t="s">
        <v>123</v>
      </c>
      <c r="B7" s="244">
        <v>10.454545454545455</v>
      </c>
      <c r="C7" s="244">
        <v>207.83636363636361</v>
      </c>
      <c r="D7" s="247">
        <v>0.500000000000001</v>
      </c>
      <c r="E7" s="239">
        <v>2.24</v>
      </c>
      <c r="F7" s="248">
        <v>2.333333333333334</v>
      </c>
    </row>
    <row r="8" spans="1:6" s="183" customFormat="1" ht="21.75" customHeight="1">
      <c r="A8" s="242" t="s">
        <v>124</v>
      </c>
      <c r="B8" s="244">
        <v>10.258064516129032</v>
      </c>
      <c r="C8" s="244">
        <v>202.8709677419355</v>
      </c>
      <c r="D8" s="247">
        <v>1.2</v>
      </c>
      <c r="E8" s="239">
        <v>1.3</v>
      </c>
      <c r="F8" s="248">
        <v>2.34</v>
      </c>
    </row>
    <row r="9" spans="1:6" s="183" customFormat="1" ht="21.75" customHeight="1">
      <c r="A9" s="242" t="s">
        <v>125</v>
      </c>
      <c r="B9" s="244">
        <v>11.055555555555555</v>
      </c>
      <c r="C9" s="244">
        <v>214.48148148148147</v>
      </c>
      <c r="D9" s="247">
        <v>0</v>
      </c>
      <c r="E9" s="239">
        <v>1.3375</v>
      </c>
      <c r="F9" s="248">
        <v>1.58333333333333</v>
      </c>
    </row>
    <row r="10" spans="1:6" s="183" customFormat="1" ht="21.75" customHeight="1">
      <c r="A10" s="242" t="s">
        <v>126</v>
      </c>
      <c r="B10" s="244">
        <v>11.25</v>
      </c>
      <c r="C10" s="244">
        <v>214.5</v>
      </c>
      <c r="D10" s="247">
        <v>0</v>
      </c>
      <c r="E10" s="239">
        <v>1</v>
      </c>
      <c r="F10" s="248">
        <v>0</v>
      </c>
    </row>
    <row r="11" spans="1:6" s="183" customFormat="1" ht="21.75" customHeight="1">
      <c r="A11" s="242" t="s">
        <v>127</v>
      </c>
      <c r="B11" s="244">
        <v>11.166666666666666</v>
      </c>
      <c r="C11" s="244">
        <v>217.66666666666666</v>
      </c>
      <c r="D11" s="247">
        <v>0</v>
      </c>
      <c r="E11" s="239">
        <v>1.275</v>
      </c>
      <c r="F11" s="248">
        <v>3</v>
      </c>
    </row>
    <row r="12" spans="1:6" s="183" customFormat="1" ht="21.75" customHeight="1">
      <c r="A12" s="242" t="s">
        <v>128</v>
      </c>
      <c r="B12" s="244">
        <v>10.575757575757546</v>
      </c>
      <c r="C12" s="244">
        <v>205.72727272727272</v>
      </c>
      <c r="D12" s="247">
        <v>2</v>
      </c>
      <c r="E12" s="239">
        <v>2.15</v>
      </c>
      <c r="F12" s="248">
        <v>2</v>
      </c>
    </row>
    <row r="13" spans="1:6" s="183" customFormat="1" ht="21.75" customHeight="1">
      <c r="A13" s="249" t="s">
        <v>129</v>
      </c>
      <c r="B13" s="250">
        <v>11.2</v>
      </c>
      <c r="C13" s="250">
        <v>228.4</v>
      </c>
      <c r="D13" s="251">
        <v>1.35</v>
      </c>
      <c r="E13" s="240">
        <v>1.3</v>
      </c>
      <c r="F13" s="252">
        <v>0</v>
      </c>
    </row>
    <row r="14" spans="1:6" s="183" customFormat="1" ht="21.75" customHeight="1">
      <c r="A14" s="253" t="s">
        <v>130</v>
      </c>
      <c r="B14" s="254">
        <f>SUM(B5:B13)/9</f>
        <v>10.823002037786983</v>
      </c>
      <c r="C14" s="254">
        <f>SUM(C5:C13)/9</f>
        <v>212.63697247263556</v>
      </c>
      <c r="D14" s="255">
        <v>1.025</v>
      </c>
      <c r="E14" s="255">
        <v>1.361388888888889</v>
      </c>
      <c r="F14" s="255">
        <v>2.2652380952380953</v>
      </c>
    </row>
    <row r="15" s="259" customFormat="1" ht="11.25"/>
    <row r="16" s="259" customFormat="1" ht="11.25"/>
    <row r="17" s="259" customFormat="1" ht="11.25"/>
    <row r="18" s="259" customFormat="1" ht="11.25"/>
    <row r="19" s="259" customFormat="1" ht="11.25"/>
    <row r="20" s="259" customFormat="1" ht="11.25"/>
    <row r="21" s="259" customFormat="1" ht="11.25"/>
    <row r="22" s="259" customFormat="1" ht="11.25"/>
    <row r="23" s="259" customFormat="1" ht="11.25"/>
    <row r="24" spans="1:9" ht="41.25" customHeight="1">
      <c r="A24" s="336" t="s">
        <v>132</v>
      </c>
      <c r="B24" s="336"/>
      <c r="C24" s="336"/>
      <c r="D24" s="336"/>
      <c r="E24" s="336"/>
      <c r="F24" s="336"/>
      <c r="G24" s="183"/>
      <c r="H24" s="198"/>
      <c r="I24" s="198"/>
    </row>
    <row r="25" s="123" customFormat="1" ht="10.5"/>
    <row r="26" spans="1:6" s="88" customFormat="1" ht="69" customHeight="1">
      <c r="A26" s="33" t="s">
        <v>56</v>
      </c>
      <c r="B26" s="319" t="s">
        <v>55</v>
      </c>
      <c r="C26" s="319"/>
      <c r="D26" s="319"/>
      <c r="E26" s="319"/>
      <c r="F26" s="319"/>
    </row>
    <row r="27" spans="1:9" s="123" customFormat="1" ht="18" customHeight="1">
      <c r="A27" s="341" t="s">
        <v>133</v>
      </c>
      <c r="B27" s="343" t="s">
        <v>297</v>
      </c>
      <c r="C27" s="345" t="s">
        <v>50</v>
      </c>
      <c r="D27" s="340" t="s">
        <v>13</v>
      </c>
      <c r="E27" s="340"/>
      <c r="F27" s="340"/>
      <c r="G27" s="212"/>
      <c r="H27" s="212"/>
      <c r="I27" s="212"/>
    </row>
    <row r="28" spans="1:6" s="123" customFormat="1" ht="27" customHeight="1">
      <c r="A28" s="342"/>
      <c r="B28" s="344"/>
      <c r="C28" s="345"/>
      <c r="D28" s="209" t="s">
        <v>51</v>
      </c>
      <c r="E28" s="209" t="s">
        <v>52</v>
      </c>
      <c r="F28" s="209" t="s">
        <v>53</v>
      </c>
    </row>
    <row r="29" spans="1:6" ht="12.75">
      <c r="A29" s="225" t="s">
        <v>232</v>
      </c>
      <c r="B29" s="228">
        <v>10</v>
      </c>
      <c r="C29" s="228">
        <v>197</v>
      </c>
      <c r="D29" s="231">
        <v>0</v>
      </c>
      <c r="E29" s="220">
        <v>0</v>
      </c>
      <c r="F29" s="221">
        <v>3</v>
      </c>
    </row>
    <row r="30" spans="1:6" ht="12.75">
      <c r="A30" s="225" t="s">
        <v>231</v>
      </c>
      <c r="B30" s="228">
        <v>11</v>
      </c>
      <c r="C30" s="228">
        <v>219</v>
      </c>
      <c r="D30" s="231">
        <v>0</v>
      </c>
      <c r="E30" s="220">
        <v>0</v>
      </c>
      <c r="F30" s="221">
        <v>3</v>
      </c>
    </row>
    <row r="31" spans="1:6" ht="12.75">
      <c r="A31" s="225" t="s">
        <v>230</v>
      </c>
      <c r="B31" s="228">
        <v>11</v>
      </c>
      <c r="C31" s="228">
        <v>220</v>
      </c>
      <c r="D31" s="231">
        <v>0</v>
      </c>
      <c r="E31" s="220">
        <v>0</v>
      </c>
      <c r="F31" s="221">
        <v>0</v>
      </c>
    </row>
    <row r="32" spans="1:6" ht="12.75">
      <c r="A32" s="225" t="s">
        <v>121</v>
      </c>
      <c r="B32" s="228">
        <v>10</v>
      </c>
      <c r="C32" s="228">
        <v>195</v>
      </c>
      <c r="D32" s="231">
        <v>0</v>
      </c>
      <c r="E32" s="220">
        <v>0</v>
      </c>
      <c r="F32" s="221">
        <v>0</v>
      </c>
    </row>
    <row r="33" spans="1:6" ht="12.75">
      <c r="A33" s="225" t="s">
        <v>229</v>
      </c>
      <c r="B33" s="228">
        <v>11</v>
      </c>
      <c r="C33" s="228">
        <v>220</v>
      </c>
      <c r="D33" s="231">
        <v>0</v>
      </c>
      <c r="E33" s="220">
        <v>1</v>
      </c>
      <c r="F33" s="221">
        <v>0</v>
      </c>
    </row>
    <row r="34" spans="1:6" ht="12.75">
      <c r="A34" s="225" t="s">
        <v>228</v>
      </c>
      <c r="B34" s="228">
        <v>10</v>
      </c>
      <c r="C34" s="228">
        <v>213</v>
      </c>
      <c r="D34" s="231">
        <v>0</v>
      </c>
      <c r="E34" s="220">
        <v>0</v>
      </c>
      <c r="F34" s="221">
        <v>0</v>
      </c>
    </row>
    <row r="35" spans="1:6" ht="12.75">
      <c r="A35" s="225" t="s">
        <v>227</v>
      </c>
      <c r="B35" s="228">
        <v>11</v>
      </c>
      <c r="C35" s="228">
        <v>220</v>
      </c>
      <c r="D35" s="231">
        <v>0</v>
      </c>
      <c r="E35" s="220">
        <v>0</v>
      </c>
      <c r="F35" s="221">
        <v>0</v>
      </c>
    </row>
    <row r="36" spans="1:6" s="123" customFormat="1" ht="18" customHeight="1">
      <c r="A36" s="33" t="s">
        <v>152</v>
      </c>
      <c r="B36" s="215">
        <v>10.571428571428571</v>
      </c>
      <c r="C36" s="215">
        <v>212</v>
      </c>
      <c r="D36" s="216">
        <v>0</v>
      </c>
      <c r="E36" s="216">
        <v>1</v>
      </c>
      <c r="F36" s="217">
        <v>3</v>
      </c>
    </row>
    <row r="37" spans="1:13" s="123" customFormat="1" ht="10.5">
      <c r="A37" s="260"/>
      <c r="B37" s="260"/>
      <c r="C37" s="260"/>
      <c r="D37" s="260"/>
      <c r="E37" s="260"/>
      <c r="F37" s="261"/>
      <c r="G37" s="261"/>
      <c r="H37" s="261"/>
      <c r="I37" s="261"/>
      <c r="J37" s="261"/>
      <c r="K37" s="262"/>
      <c r="L37" s="261"/>
      <c r="M37" s="263"/>
    </row>
    <row r="38" s="123" customFormat="1" ht="10.5"/>
    <row r="39" spans="1:6" s="88" customFormat="1" ht="69" customHeight="1">
      <c r="A39" s="33" t="s">
        <v>58</v>
      </c>
      <c r="B39" s="319" t="s">
        <v>57</v>
      </c>
      <c r="C39" s="319"/>
      <c r="D39" s="319"/>
      <c r="E39" s="319"/>
      <c r="F39" s="319"/>
    </row>
    <row r="40" spans="1:9" s="123" customFormat="1" ht="18" customHeight="1">
      <c r="A40" s="341" t="s">
        <v>133</v>
      </c>
      <c r="B40" s="343" t="s">
        <v>297</v>
      </c>
      <c r="C40" s="345" t="s">
        <v>50</v>
      </c>
      <c r="D40" s="340" t="s">
        <v>13</v>
      </c>
      <c r="E40" s="340"/>
      <c r="F40" s="340"/>
      <c r="G40" s="212"/>
      <c r="H40" s="212"/>
      <c r="I40" s="212"/>
    </row>
    <row r="41" spans="1:6" s="123" customFormat="1" ht="27" customHeight="1">
      <c r="A41" s="342"/>
      <c r="B41" s="344"/>
      <c r="C41" s="345"/>
      <c r="D41" s="209" t="s">
        <v>51</v>
      </c>
      <c r="E41" s="209" t="s">
        <v>52</v>
      </c>
      <c r="F41" s="209" t="s">
        <v>53</v>
      </c>
    </row>
    <row r="42" spans="1:6" ht="12.75">
      <c r="A42" s="225" t="s">
        <v>248</v>
      </c>
      <c r="B42" s="228">
        <v>11</v>
      </c>
      <c r="C42" s="228">
        <v>215</v>
      </c>
      <c r="D42" s="231">
        <v>0</v>
      </c>
      <c r="E42" s="220">
        <v>2</v>
      </c>
      <c r="F42" s="221">
        <v>0</v>
      </c>
    </row>
    <row r="43" spans="1:6" ht="12.75">
      <c r="A43" s="225" t="s">
        <v>238</v>
      </c>
      <c r="B43" s="228">
        <v>11</v>
      </c>
      <c r="C43" s="228">
        <v>217</v>
      </c>
      <c r="D43" s="231">
        <v>0</v>
      </c>
      <c r="E43" s="220">
        <v>0</v>
      </c>
      <c r="F43" s="221">
        <v>0</v>
      </c>
    </row>
    <row r="44" spans="1:6" ht="12.75">
      <c r="A44" s="225" t="s">
        <v>241</v>
      </c>
      <c r="B44" s="228">
        <v>11</v>
      </c>
      <c r="C44" s="228">
        <v>202</v>
      </c>
      <c r="D44" s="231">
        <v>0</v>
      </c>
      <c r="E44" s="220">
        <v>0</v>
      </c>
      <c r="F44" s="221">
        <v>0</v>
      </c>
    </row>
    <row r="45" spans="1:6" ht="12.75">
      <c r="A45" s="225" t="s">
        <v>249</v>
      </c>
      <c r="B45" s="228">
        <v>10</v>
      </c>
      <c r="C45" s="228">
        <v>201</v>
      </c>
      <c r="D45" s="231">
        <v>0</v>
      </c>
      <c r="E45" s="220">
        <v>0</v>
      </c>
      <c r="F45" s="221">
        <v>0</v>
      </c>
    </row>
    <row r="46" spans="1:6" ht="12.75">
      <c r="A46" s="225" t="s">
        <v>244</v>
      </c>
      <c r="B46" s="228">
        <v>11</v>
      </c>
      <c r="C46" s="228">
        <v>215</v>
      </c>
      <c r="D46" s="231">
        <v>0</v>
      </c>
      <c r="E46" s="220">
        <v>2</v>
      </c>
      <c r="F46" s="221">
        <v>0</v>
      </c>
    </row>
    <row r="47" spans="1:6" ht="12.75">
      <c r="A47" s="225" t="s">
        <v>122</v>
      </c>
      <c r="B47" s="228">
        <v>11</v>
      </c>
      <c r="C47" s="228">
        <v>213</v>
      </c>
      <c r="D47" s="231">
        <v>0</v>
      </c>
      <c r="E47" s="220">
        <v>2</v>
      </c>
      <c r="F47" s="221">
        <v>0</v>
      </c>
    </row>
    <row r="48" spans="1:6" ht="12.75">
      <c r="A48" s="225" t="s">
        <v>250</v>
      </c>
      <c r="B48" s="228">
        <v>11</v>
      </c>
      <c r="C48" s="228">
        <v>206</v>
      </c>
      <c r="D48" s="231">
        <v>0</v>
      </c>
      <c r="E48" s="220">
        <v>1</v>
      </c>
      <c r="F48" s="221">
        <v>0</v>
      </c>
    </row>
    <row r="49" spans="1:6" ht="12.75">
      <c r="A49" s="225" t="s">
        <v>251</v>
      </c>
      <c r="B49" s="228">
        <v>11</v>
      </c>
      <c r="C49" s="228">
        <v>213</v>
      </c>
      <c r="D49" s="231">
        <v>0</v>
      </c>
      <c r="E49" s="220">
        <v>0</v>
      </c>
      <c r="F49" s="221">
        <v>2</v>
      </c>
    </row>
    <row r="50" spans="1:6" s="123" customFormat="1" ht="18" customHeight="1">
      <c r="A50" s="33" t="s">
        <v>422</v>
      </c>
      <c r="B50" s="215">
        <v>10.875</v>
      </c>
      <c r="C50" s="215">
        <v>210.25</v>
      </c>
      <c r="D50" s="216">
        <v>0</v>
      </c>
      <c r="E50" s="216">
        <v>1.45</v>
      </c>
      <c r="F50" s="217">
        <v>2</v>
      </c>
    </row>
    <row r="51" spans="1:36" s="123" customFormat="1" ht="10.5">
      <c r="A51" s="264"/>
      <c r="B51" s="264"/>
      <c r="C51" s="264"/>
      <c r="D51" s="264"/>
      <c r="E51" s="264"/>
      <c r="F51" s="265"/>
      <c r="AF51" s="266"/>
      <c r="AG51" s="265"/>
      <c r="AH51" s="265"/>
      <c r="AI51" s="264"/>
      <c r="AJ51" s="265"/>
    </row>
    <row r="52" spans="1:6" s="123" customFormat="1" ht="10.5">
      <c r="A52" s="260"/>
      <c r="B52" s="261"/>
      <c r="C52" s="261"/>
      <c r="D52" s="261"/>
      <c r="E52" s="261"/>
      <c r="F52" s="261"/>
    </row>
    <row r="53" spans="1:6" s="88" customFormat="1" ht="69" customHeight="1">
      <c r="A53" s="33" t="s">
        <v>59</v>
      </c>
      <c r="B53" s="319" t="s">
        <v>60</v>
      </c>
      <c r="C53" s="319"/>
      <c r="D53" s="319"/>
      <c r="E53" s="319"/>
      <c r="F53" s="319"/>
    </row>
    <row r="54" spans="1:9" s="123" customFormat="1" ht="18" customHeight="1">
      <c r="A54" s="341" t="s">
        <v>133</v>
      </c>
      <c r="B54" s="343" t="s">
        <v>297</v>
      </c>
      <c r="C54" s="345" t="s">
        <v>50</v>
      </c>
      <c r="D54" s="340" t="s">
        <v>13</v>
      </c>
      <c r="E54" s="340"/>
      <c r="F54" s="340"/>
      <c r="G54" s="212"/>
      <c r="H54" s="212"/>
      <c r="I54" s="212"/>
    </row>
    <row r="55" spans="1:9" s="123" customFormat="1" ht="27" customHeight="1">
      <c r="A55" s="342"/>
      <c r="B55" s="344"/>
      <c r="C55" s="345"/>
      <c r="D55" s="209" t="s">
        <v>51</v>
      </c>
      <c r="E55" s="209" t="s">
        <v>52</v>
      </c>
      <c r="F55" s="209" t="s">
        <v>53</v>
      </c>
      <c r="I55" s="212"/>
    </row>
    <row r="56" spans="1:6" ht="12.75">
      <c r="A56" s="225" t="s">
        <v>181</v>
      </c>
      <c r="B56" s="228">
        <v>11</v>
      </c>
      <c r="C56" s="228">
        <v>225</v>
      </c>
      <c r="D56" s="231">
        <v>0</v>
      </c>
      <c r="E56" s="220">
        <v>2.3</v>
      </c>
      <c r="F56" s="221">
        <v>0</v>
      </c>
    </row>
    <row r="57" spans="1:6" ht="12.75">
      <c r="A57" s="225" t="s">
        <v>182</v>
      </c>
      <c r="B57" s="228">
        <v>11</v>
      </c>
      <c r="C57" s="228">
        <v>222</v>
      </c>
      <c r="D57" s="231">
        <v>0.5</v>
      </c>
      <c r="E57" s="220">
        <v>0</v>
      </c>
      <c r="F57" s="221">
        <v>0</v>
      </c>
    </row>
    <row r="58" spans="1:6" ht="12.75">
      <c r="A58" s="225" t="s">
        <v>183</v>
      </c>
      <c r="B58" s="228">
        <v>10</v>
      </c>
      <c r="C58" s="228">
        <v>194</v>
      </c>
      <c r="D58" s="231">
        <v>0</v>
      </c>
      <c r="E58" s="220">
        <v>0</v>
      </c>
      <c r="F58" s="221">
        <v>0</v>
      </c>
    </row>
    <row r="59" spans="1:6" ht="12.75">
      <c r="A59" s="225" t="s">
        <v>166</v>
      </c>
      <c r="B59" s="228">
        <v>10</v>
      </c>
      <c r="C59" s="228">
        <v>200</v>
      </c>
      <c r="D59" s="231">
        <v>0</v>
      </c>
      <c r="E59" s="220">
        <v>0</v>
      </c>
      <c r="F59" s="221">
        <v>0</v>
      </c>
    </row>
    <row r="60" spans="1:6" ht="12.75">
      <c r="A60" s="225" t="s">
        <v>184</v>
      </c>
      <c r="B60" s="228">
        <v>10</v>
      </c>
      <c r="C60" s="228">
        <v>200</v>
      </c>
      <c r="D60" s="231">
        <v>0</v>
      </c>
      <c r="E60" s="220">
        <v>0</v>
      </c>
      <c r="F60" s="221">
        <v>2.3</v>
      </c>
    </row>
    <row r="61" spans="1:6" ht="12.75">
      <c r="A61" s="225" t="s">
        <v>185</v>
      </c>
      <c r="B61" s="228">
        <v>10</v>
      </c>
      <c r="C61" s="228">
        <v>200</v>
      </c>
      <c r="D61" s="231">
        <v>0.5</v>
      </c>
      <c r="E61" s="220">
        <v>0</v>
      </c>
      <c r="F61" s="221">
        <v>0</v>
      </c>
    </row>
    <row r="62" spans="1:6" ht="12.75">
      <c r="A62" s="225" t="s">
        <v>175</v>
      </c>
      <c r="B62" s="228">
        <v>11</v>
      </c>
      <c r="C62" s="228">
        <v>208.2</v>
      </c>
      <c r="D62" s="231">
        <v>0</v>
      </c>
      <c r="E62" s="220">
        <v>2.36</v>
      </c>
      <c r="F62" s="221">
        <v>2.4</v>
      </c>
    </row>
    <row r="63" spans="1:6" ht="12.75">
      <c r="A63" s="225" t="s">
        <v>186</v>
      </c>
      <c r="B63" s="228">
        <v>11</v>
      </c>
      <c r="C63" s="228">
        <v>224</v>
      </c>
      <c r="D63" s="231">
        <v>0</v>
      </c>
      <c r="E63" s="220">
        <v>2</v>
      </c>
      <c r="F63" s="221">
        <v>0</v>
      </c>
    </row>
    <row r="64" spans="1:6" ht="12.75">
      <c r="A64" s="225" t="s">
        <v>187</v>
      </c>
      <c r="B64" s="228">
        <v>11</v>
      </c>
      <c r="C64" s="228">
        <v>216</v>
      </c>
      <c r="D64" s="231">
        <v>0</v>
      </c>
      <c r="E64" s="220">
        <v>0</v>
      </c>
      <c r="F64" s="221">
        <v>2.3</v>
      </c>
    </row>
    <row r="65" spans="1:6" ht="12.75">
      <c r="A65" s="225" t="s">
        <v>177</v>
      </c>
      <c r="B65" s="228">
        <v>10</v>
      </c>
      <c r="C65" s="228">
        <v>201</v>
      </c>
      <c r="D65" s="231">
        <v>0</v>
      </c>
      <c r="E65" s="220">
        <v>2.3</v>
      </c>
      <c r="F65" s="221">
        <v>0</v>
      </c>
    </row>
    <row r="66" spans="1:6" ht="12.75">
      <c r="A66" s="225" t="s">
        <v>188</v>
      </c>
      <c r="B66" s="228">
        <v>10</v>
      </c>
      <c r="C66" s="228">
        <v>196</v>
      </c>
      <c r="D66" s="231">
        <v>0</v>
      </c>
      <c r="E66" s="220">
        <v>0</v>
      </c>
      <c r="F66" s="221">
        <v>0</v>
      </c>
    </row>
    <row r="67" spans="1:9" s="123" customFormat="1" ht="18" customHeight="1">
      <c r="A67" s="33" t="s">
        <v>393</v>
      </c>
      <c r="B67" s="215">
        <v>10.454545454545455</v>
      </c>
      <c r="C67" s="215">
        <v>207.83636363636361</v>
      </c>
      <c r="D67" s="216">
        <v>0.500000000000001</v>
      </c>
      <c r="E67" s="216">
        <v>2.24</v>
      </c>
      <c r="F67" s="217">
        <v>2.333333333333334</v>
      </c>
      <c r="I67" s="212"/>
    </row>
    <row r="68" spans="1:6" s="123" customFormat="1" ht="10.5">
      <c r="A68" s="260"/>
      <c r="B68" s="261"/>
      <c r="C68" s="261"/>
      <c r="D68" s="261"/>
      <c r="E68" s="261"/>
      <c r="F68" s="261"/>
    </row>
    <row r="69" spans="2:12" s="123" customFormat="1" ht="10.5">
      <c r="B69" s="212"/>
      <c r="C69" s="212"/>
      <c r="D69" s="212"/>
      <c r="E69" s="212"/>
      <c r="F69" s="212"/>
      <c r="G69" s="212"/>
      <c r="H69" s="212"/>
      <c r="I69" s="212"/>
      <c r="J69" s="212"/>
      <c r="K69" s="212"/>
      <c r="L69" s="212"/>
    </row>
    <row r="70" spans="1:6" s="88" customFormat="1" ht="69" customHeight="1">
      <c r="A70" s="33" t="s">
        <v>72</v>
      </c>
      <c r="B70" s="319" t="s">
        <v>61</v>
      </c>
      <c r="C70" s="319"/>
      <c r="D70" s="319"/>
      <c r="E70" s="319"/>
      <c r="F70" s="319"/>
    </row>
    <row r="71" spans="1:9" s="123" customFormat="1" ht="18" customHeight="1">
      <c r="A71" s="341" t="s">
        <v>133</v>
      </c>
      <c r="B71" s="343" t="s">
        <v>297</v>
      </c>
      <c r="C71" s="345" t="s">
        <v>50</v>
      </c>
      <c r="D71" s="340" t="s">
        <v>13</v>
      </c>
      <c r="E71" s="340"/>
      <c r="F71" s="340"/>
      <c r="G71" s="212"/>
      <c r="H71" s="212"/>
      <c r="I71" s="212"/>
    </row>
    <row r="72" spans="1:6" s="123" customFormat="1" ht="27" customHeight="1">
      <c r="A72" s="342"/>
      <c r="B72" s="344"/>
      <c r="C72" s="345"/>
      <c r="D72" s="209" t="s">
        <v>51</v>
      </c>
      <c r="E72" s="209" t="s">
        <v>52</v>
      </c>
      <c r="F72" s="209" t="s">
        <v>53</v>
      </c>
    </row>
    <row r="73" spans="1:6" ht="12.75">
      <c r="A73" s="225" t="s">
        <v>292</v>
      </c>
      <c r="B73" s="228">
        <v>10</v>
      </c>
      <c r="C73" s="228">
        <v>200</v>
      </c>
      <c r="D73" s="231">
        <v>0</v>
      </c>
      <c r="E73" s="220">
        <v>1.3</v>
      </c>
      <c r="F73" s="221">
        <v>0</v>
      </c>
    </row>
    <row r="74" spans="1:6" ht="12.75">
      <c r="A74" s="225" t="s">
        <v>272</v>
      </c>
      <c r="B74" s="228">
        <v>11</v>
      </c>
      <c r="C74" s="228">
        <v>216</v>
      </c>
      <c r="D74" s="231">
        <v>0</v>
      </c>
      <c r="E74" s="220">
        <v>0</v>
      </c>
      <c r="F74" s="221">
        <v>2.3</v>
      </c>
    </row>
    <row r="75" spans="1:6" ht="12.75">
      <c r="A75" s="225" t="s">
        <v>273</v>
      </c>
      <c r="B75" s="228">
        <v>10</v>
      </c>
      <c r="C75" s="228">
        <v>196</v>
      </c>
      <c r="D75" s="231">
        <v>1.3</v>
      </c>
      <c r="E75" s="220">
        <v>0</v>
      </c>
      <c r="F75" s="221">
        <v>3.0333333333333337</v>
      </c>
    </row>
    <row r="76" spans="1:6" ht="12.75">
      <c r="A76" s="225" t="s">
        <v>275</v>
      </c>
      <c r="B76" s="228">
        <v>10</v>
      </c>
      <c r="C76" s="228">
        <v>198</v>
      </c>
      <c r="D76" s="231">
        <v>0</v>
      </c>
      <c r="E76" s="220">
        <v>0</v>
      </c>
      <c r="F76" s="221">
        <v>1.45</v>
      </c>
    </row>
    <row r="77" spans="1:6" ht="12.75">
      <c r="A77" s="225" t="s">
        <v>277</v>
      </c>
      <c r="B77" s="228">
        <v>11</v>
      </c>
      <c r="C77" s="228">
        <v>214</v>
      </c>
      <c r="D77" s="231">
        <v>0</v>
      </c>
      <c r="E77" s="220">
        <v>0</v>
      </c>
      <c r="F77" s="221">
        <v>2.5</v>
      </c>
    </row>
    <row r="78" spans="1:6" ht="12.75">
      <c r="A78" s="225" t="s">
        <v>124</v>
      </c>
      <c r="B78" s="228">
        <v>10.411764705882353</v>
      </c>
      <c r="C78" s="228">
        <v>202.05882352941177</v>
      </c>
      <c r="D78" s="231">
        <v>2.5</v>
      </c>
      <c r="E78" s="220">
        <v>0</v>
      </c>
      <c r="F78" s="221">
        <v>2.256666666666667</v>
      </c>
    </row>
    <row r="79" spans="1:6" ht="12.75">
      <c r="A79" s="225" t="s">
        <v>278</v>
      </c>
      <c r="B79" s="228">
        <v>11</v>
      </c>
      <c r="C79" s="228">
        <v>220</v>
      </c>
      <c r="D79" s="231">
        <v>0</v>
      </c>
      <c r="E79" s="220">
        <v>0</v>
      </c>
      <c r="F79" s="221">
        <v>0</v>
      </c>
    </row>
    <row r="80" spans="1:6" ht="12.75">
      <c r="A80" s="225" t="s">
        <v>280</v>
      </c>
      <c r="B80" s="228">
        <v>9</v>
      </c>
      <c r="C80" s="228">
        <v>187</v>
      </c>
      <c r="D80" s="231">
        <v>0.3</v>
      </c>
      <c r="E80" s="220">
        <v>0</v>
      </c>
      <c r="F80" s="221">
        <v>0</v>
      </c>
    </row>
    <row r="81" spans="1:6" ht="12.75">
      <c r="A81" s="225" t="s">
        <v>293</v>
      </c>
      <c r="B81" s="228">
        <v>8</v>
      </c>
      <c r="C81" s="228">
        <v>220</v>
      </c>
      <c r="D81" s="231">
        <v>0.3</v>
      </c>
      <c r="E81" s="220">
        <v>0</v>
      </c>
      <c r="F81" s="221">
        <v>0</v>
      </c>
    </row>
    <row r="82" spans="1:6" ht="12.75">
      <c r="A82" s="225" t="s">
        <v>289</v>
      </c>
      <c r="B82" s="228">
        <v>10</v>
      </c>
      <c r="C82" s="228">
        <v>197</v>
      </c>
      <c r="D82" s="231">
        <v>0</v>
      </c>
      <c r="E82" s="220">
        <v>0</v>
      </c>
      <c r="F82" s="221">
        <v>2.5</v>
      </c>
    </row>
    <row r="83" spans="1:9" s="123" customFormat="1" ht="18" customHeight="1">
      <c r="A83" s="33" t="s">
        <v>298</v>
      </c>
      <c r="B83" s="215">
        <v>10.258064516129032</v>
      </c>
      <c r="C83" s="215">
        <v>202.8709677419355</v>
      </c>
      <c r="D83" s="216">
        <v>1.2</v>
      </c>
      <c r="E83" s="216">
        <v>1.3</v>
      </c>
      <c r="F83" s="217">
        <v>2.34</v>
      </c>
      <c r="I83" s="212"/>
    </row>
    <row r="84" spans="7:12" s="123" customFormat="1" ht="10.5">
      <c r="G84" s="212"/>
      <c r="H84" s="212"/>
      <c r="I84" s="212"/>
      <c r="J84" s="212"/>
      <c r="K84" s="212"/>
      <c r="L84" s="212"/>
    </row>
    <row r="85" spans="7:12" s="123" customFormat="1" ht="10.5">
      <c r="G85" s="212"/>
      <c r="H85" s="212"/>
      <c r="I85" s="212"/>
      <c r="J85" s="212"/>
      <c r="K85" s="212"/>
      <c r="L85" s="212"/>
    </row>
    <row r="86" s="123" customFormat="1" ht="10.5"/>
    <row r="87" spans="1:6" s="88" customFormat="1" ht="69" customHeight="1">
      <c r="A87" s="33" t="s">
        <v>71</v>
      </c>
      <c r="B87" s="319" t="s">
        <v>62</v>
      </c>
      <c r="C87" s="319"/>
      <c r="D87" s="319"/>
      <c r="E87" s="319"/>
      <c r="F87" s="319"/>
    </row>
    <row r="88" spans="1:9" s="123" customFormat="1" ht="18" customHeight="1">
      <c r="A88" s="341" t="s">
        <v>133</v>
      </c>
      <c r="B88" s="343" t="s">
        <v>297</v>
      </c>
      <c r="C88" s="345" t="s">
        <v>50</v>
      </c>
      <c r="D88" s="340" t="s">
        <v>13</v>
      </c>
      <c r="E88" s="340"/>
      <c r="F88" s="340"/>
      <c r="G88" s="212"/>
      <c r="H88" s="212"/>
      <c r="I88" s="212"/>
    </row>
    <row r="89" spans="1:6" s="123" customFormat="1" ht="27" customHeight="1">
      <c r="A89" s="342"/>
      <c r="B89" s="344"/>
      <c r="C89" s="345"/>
      <c r="D89" s="209" t="s">
        <v>51</v>
      </c>
      <c r="E89" s="209" t="s">
        <v>52</v>
      </c>
      <c r="F89" s="209" t="s">
        <v>53</v>
      </c>
    </row>
    <row r="90" spans="1:6" ht="12.75">
      <c r="A90" s="225" t="s">
        <v>336</v>
      </c>
      <c r="B90" s="228">
        <v>11</v>
      </c>
      <c r="C90" s="228">
        <v>212</v>
      </c>
      <c r="D90" s="231">
        <v>0</v>
      </c>
      <c r="E90" s="220">
        <v>1.3</v>
      </c>
      <c r="F90" s="221">
        <v>0</v>
      </c>
    </row>
    <row r="91" spans="1:6" ht="12.75">
      <c r="A91" s="225" t="s">
        <v>335</v>
      </c>
      <c r="B91" s="228">
        <v>11</v>
      </c>
      <c r="C91" s="228">
        <v>215</v>
      </c>
      <c r="D91" s="231">
        <v>0</v>
      </c>
      <c r="E91" s="220">
        <v>0</v>
      </c>
      <c r="F91" s="221">
        <v>2.3</v>
      </c>
    </row>
    <row r="92" spans="1:6" ht="12.75">
      <c r="A92" s="225" t="s">
        <v>125</v>
      </c>
      <c r="B92" s="228">
        <v>11</v>
      </c>
      <c r="C92" s="228">
        <v>228.66666666666666</v>
      </c>
      <c r="D92" s="231">
        <v>0</v>
      </c>
      <c r="E92" s="220">
        <v>2.3</v>
      </c>
      <c r="F92" s="221">
        <v>0</v>
      </c>
    </row>
    <row r="93" spans="1:6" ht="12.75">
      <c r="A93" s="225" t="s">
        <v>330</v>
      </c>
      <c r="B93" s="228">
        <v>11</v>
      </c>
      <c r="C93" s="228">
        <v>215</v>
      </c>
      <c r="D93" s="231">
        <v>0</v>
      </c>
      <c r="E93" s="220">
        <v>0</v>
      </c>
      <c r="F93" s="221">
        <v>1.5</v>
      </c>
    </row>
    <row r="94" spans="1:6" ht="12.75">
      <c r="A94" s="225" t="s">
        <v>329</v>
      </c>
      <c r="B94" s="228">
        <v>11</v>
      </c>
      <c r="C94" s="228">
        <v>211</v>
      </c>
      <c r="D94" s="231">
        <v>0</v>
      </c>
      <c r="E94" s="220">
        <v>1.3</v>
      </c>
      <c r="F94" s="221">
        <v>0</v>
      </c>
    </row>
    <row r="95" spans="1:6" ht="12.75">
      <c r="A95" s="225" t="s">
        <v>337</v>
      </c>
      <c r="B95" s="228">
        <v>11</v>
      </c>
      <c r="C95" s="228">
        <v>205</v>
      </c>
      <c r="D95" s="231">
        <v>0</v>
      </c>
      <c r="E95" s="220">
        <v>0</v>
      </c>
      <c r="F95" s="221">
        <v>0</v>
      </c>
    </row>
    <row r="96" spans="1:6" ht="12.75">
      <c r="A96" s="225" t="s">
        <v>338</v>
      </c>
      <c r="B96" s="228">
        <v>11</v>
      </c>
      <c r="C96" s="228">
        <v>213</v>
      </c>
      <c r="D96" s="231">
        <v>0</v>
      </c>
      <c r="E96" s="220">
        <v>0</v>
      </c>
      <c r="F96" s="221">
        <v>2</v>
      </c>
    </row>
    <row r="97" spans="1:6" ht="12.75">
      <c r="A97" s="225" t="s">
        <v>339</v>
      </c>
      <c r="B97" s="228">
        <v>11</v>
      </c>
      <c r="C97" s="228">
        <v>220</v>
      </c>
      <c r="D97" s="231">
        <v>0</v>
      </c>
      <c r="E97" s="220">
        <v>2</v>
      </c>
      <c r="F97" s="221">
        <v>0</v>
      </c>
    </row>
    <row r="98" spans="1:6" ht="12.75">
      <c r="A98" s="225" t="s">
        <v>340</v>
      </c>
      <c r="B98" s="228">
        <v>12</v>
      </c>
      <c r="C98" s="228">
        <v>244</v>
      </c>
      <c r="D98" s="231">
        <v>0</v>
      </c>
      <c r="E98" s="220">
        <v>0</v>
      </c>
      <c r="F98" s="221">
        <v>0</v>
      </c>
    </row>
    <row r="99" spans="1:6" ht="12.75">
      <c r="A99" s="225" t="s">
        <v>323</v>
      </c>
      <c r="B99" s="228">
        <v>11</v>
      </c>
      <c r="C99" s="228">
        <v>213</v>
      </c>
      <c r="D99" s="231">
        <v>0</v>
      </c>
      <c r="E99" s="220">
        <v>0</v>
      </c>
      <c r="F99" s="221">
        <v>3</v>
      </c>
    </row>
    <row r="100" spans="1:6" ht="12.75">
      <c r="A100" s="225" t="s">
        <v>341</v>
      </c>
      <c r="B100" s="228">
        <v>11</v>
      </c>
      <c r="C100" s="228">
        <v>214</v>
      </c>
      <c r="D100" s="231">
        <v>0</v>
      </c>
      <c r="E100" s="220">
        <v>0</v>
      </c>
      <c r="F100" s="221">
        <v>1</v>
      </c>
    </row>
    <row r="101" spans="1:6" ht="12.75">
      <c r="A101" s="225" t="s">
        <v>342</v>
      </c>
      <c r="B101" s="228">
        <v>11</v>
      </c>
      <c r="C101" s="228">
        <v>200</v>
      </c>
      <c r="D101" s="231">
        <v>0</v>
      </c>
      <c r="E101" s="220">
        <v>0</v>
      </c>
      <c r="F101" s="221">
        <v>0</v>
      </c>
    </row>
    <row r="102" spans="1:6" ht="12.75">
      <c r="A102" s="225" t="s">
        <v>343</v>
      </c>
      <c r="B102" s="228">
        <v>11</v>
      </c>
      <c r="C102" s="228">
        <v>208</v>
      </c>
      <c r="D102" s="231">
        <v>0</v>
      </c>
      <c r="E102" s="220">
        <v>1</v>
      </c>
      <c r="F102" s="221">
        <v>0</v>
      </c>
    </row>
    <row r="103" spans="1:6" ht="12.75">
      <c r="A103" s="225" t="s">
        <v>344</v>
      </c>
      <c r="B103" s="228">
        <v>11</v>
      </c>
      <c r="C103" s="228">
        <v>216</v>
      </c>
      <c r="D103" s="231">
        <v>0</v>
      </c>
      <c r="E103" s="220">
        <v>1</v>
      </c>
      <c r="F103" s="221">
        <v>0</v>
      </c>
    </row>
    <row r="104" spans="1:6" ht="12.75">
      <c r="A104" s="225" t="s">
        <v>345</v>
      </c>
      <c r="B104" s="228">
        <v>11</v>
      </c>
      <c r="C104" s="228">
        <v>210</v>
      </c>
      <c r="D104" s="231">
        <v>0</v>
      </c>
      <c r="E104" s="220">
        <v>0</v>
      </c>
      <c r="F104" s="221">
        <v>1.3</v>
      </c>
    </row>
    <row r="105" spans="1:6" ht="12.75">
      <c r="A105" s="225" t="s">
        <v>346</v>
      </c>
      <c r="B105" s="228">
        <v>11</v>
      </c>
      <c r="C105" s="228">
        <v>197</v>
      </c>
      <c r="D105" s="231">
        <v>0</v>
      </c>
      <c r="E105" s="220">
        <v>1.3</v>
      </c>
      <c r="F105" s="221">
        <v>0</v>
      </c>
    </row>
    <row r="106" spans="1:6" ht="12.75">
      <c r="A106" s="225" t="s">
        <v>310</v>
      </c>
      <c r="B106" s="228">
        <v>11</v>
      </c>
      <c r="C106" s="228">
        <v>219</v>
      </c>
      <c r="D106" s="231">
        <v>0</v>
      </c>
      <c r="E106" s="220">
        <v>0</v>
      </c>
      <c r="F106" s="221">
        <v>0</v>
      </c>
    </row>
    <row r="107" spans="1:6" ht="12.75">
      <c r="A107" s="225" t="s">
        <v>301</v>
      </c>
      <c r="B107" s="228">
        <v>11</v>
      </c>
      <c r="C107" s="228">
        <v>220</v>
      </c>
      <c r="D107" s="231">
        <v>0</v>
      </c>
      <c r="E107" s="220">
        <v>1.3</v>
      </c>
      <c r="F107" s="221">
        <v>0</v>
      </c>
    </row>
    <row r="108" spans="1:9" s="123" customFormat="1" ht="18" customHeight="1">
      <c r="A108" s="33" t="s">
        <v>396</v>
      </c>
      <c r="B108" s="215">
        <v>11.055555555555555</v>
      </c>
      <c r="C108" s="215">
        <v>214.48148148148147</v>
      </c>
      <c r="D108" s="216">
        <v>0</v>
      </c>
      <c r="E108" s="216">
        <v>1.3375</v>
      </c>
      <c r="F108" s="217">
        <v>1.58333333333333</v>
      </c>
      <c r="I108" s="212"/>
    </row>
    <row r="109" s="123" customFormat="1" ht="10.5"/>
    <row r="110" s="123" customFormat="1" ht="10.5"/>
    <row r="111" spans="1:6" s="88" customFormat="1" ht="69" customHeight="1">
      <c r="A111" s="33" t="s">
        <v>70</v>
      </c>
      <c r="B111" s="319" t="s">
        <v>63</v>
      </c>
      <c r="C111" s="319"/>
      <c r="D111" s="319"/>
      <c r="E111" s="319"/>
      <c r="F111" s="319"/>
    </row>
    <row r="112" spans="1:9" s="123" customFormat="1" ht="18" customHeight="1">
      <c r="A112" s="341" t="s">
        <v>133</v>
      </c>
      <c r="B112" s="343" t="s">
        <v>297</v>
      </c>
      <c r="C112" s="345" t="s">
        <v>50</v>
      </c>
      <c r="D112" s="340" t="s">
        <v>13</v>
      </c>
      <c r="E112" s="340"/>
      <c r="F112" s="340"/>
      <c r="G112" s="212"/>
      <c r="H112" s="212"/>
      <c r="I112" s="212"/>
    </row>
    <row r="113" spans="1:6" s="123" customFormat="1" ht="27" customHeight="1">
      <c r="A113" s="342"/>
      <c r="B113" s="344"/>
      <c r="C113" s="345"/>
      <c r="D113" s="209" t="s">
        <v>51</v>
      </c>
      <c r="E113" s="209" t="s">
        <v>52</v>
      </c>
      <c r="F113" s="209" t="s">
        <v>53</v>
      </c>
    </row>
    <row r="114" spans="1:6" ht="12.75">
      <c r="A114" s="225" t="s">
        <v>349</v>
      </c>
      <c r="B114" s="228">
        <v>11</v>
      </c>
      <c r="C114" s="228">
        <v>205</v>
      </c>
      <c r="D114" s="231">
        <v>0</v>
      </c>
      <c r="E114" s="220">
        <v>0</v>
      </c>
      <c r="F114" s="221">
        <v>0</v>
      </c>
    </row>
    <row r="115" spans="1:6" ht="12.75">
      <c r="A115" s="225" t="s">
        <v>363</v>
      </c>
      <c r="B115" s="228">
        <v>12</v>
      </c>
      <c r="C115" s="228">
        <v>224</v>
      </c>
      <c r="D115" s="231">
        <v>0</v>
      </c>
      <c r="E115" s="220">
        <v>1</v>
      </c>
      <c r="F115" s="221">
        <v>0</v>
      </c>
    </row>
    <row r="116" spans="1:6" ht="12.75">
      <c r="A116" s="225" t="s">
        <v>364</v>
      </c>
      <c r="B116" s="228">
        <v>11</v>
      </c>
      <c r="C116" s="228">
        <v>216</v>
      </c>
      <c r="D116" s="231">
        <v>0</v>
      </c>
      <c r="E116" s="220">
        <v>0</v>
      </c>
      <c r="F116" s="221">
        <v>0</v>
      </c>
    </row>
    <row r="117" spans="1:6" ht="12.75">
      <c r="A117" s="225" t="s">
        <v>365</v>
      </c>
      <c r="B117" s="228">
        <v>11</v>
      </c>
      <c r="C117" s="228">
        <v>213</v>
      </c>
      <c r="D117" s="231">
        <v>0</v>
      </c>
      <c r="E117" s="220">
        <v>1</v>
      </c>
      <c r="F117" s="221">
        <v>0</v>
      </c>
    </row>
    <row r="118" spans="1:9" s="123" customFormat="1" ht="18" customHeight="1">
      <c r="A118" s="33" t="s">
        <v>398</v>
      </c>
      <c r="B118" s="215">
        <v>11.25</v>
      </c>
      <c r="C118" s="215">
        <v>214.5</v>
      </c>
      <c r="D118" s="216">
        <v>0</v>
      </c>
      <c r="E118" s="216">
        <v>1</v>
      </c>
      <c r="F118" s="217">
        <v>0</v>
      </c>
      <c r="I118" s="212"/>
    </row>
    <row r="119" s="123" customFormat="1" ht="10.5"/>
    <row r="120" s="123" customFormat="1" ht="10.5"/>
    <row r="121" spans="1:6" s="88" customFormat="1" ht="69" customHeight="1">
      <c r="A121" s="33" t="s">
        <v>69</v>
      </c>
      <c r="B121" s="319" t="s">
        <v>64</v>
      </c>
      <c r="C121" s="319"/>
      <c r="D121" s="319"/>
      <c r="E121" s="319"/>
      <c r="F121" s="319"/>
    </row>
    <row r="122" spans="1:9" s="123" customFormat="1" ht="18" customHeight="1">
      <c r="A122" s="341" t="s">
        <v>133</v>
      </c>
      <c r="B122" s="343" t="s">
        <v>297</v>
      </c>
      <c r="C122" s="345" t="s">
        <v>50</v>
      </c>
      <c r="D122" s="340" t="s">
        <v>13</v>
      </c>
      <c r="E122" s="340"/>
      <c r="F122" s="340"/>
      <c r="G122" s="212"/>
      <c r="H122" s="212"/>
      <c r="I122" s="212"/>
    </row>
    <row r="123" spans="1:6" s="123" customFormat="1" ht="27" customHeight="1">
      <c r="A123" s="342"/>
      <c r="B123" s="344"/>
      <c r="C123" s="345"/>
      <c r="D123" s="209" t="s">
        <v>51</v>
      </c>
      <c r="E123" s="209" t="s">
        <v>52</v>
      </c>
      <c r="F123" s="209" t="s">
        <v>53</v>
      </c>
    </row>
    <row r="124" spans="1:6" ht="12.75">
      <c r="A124" s="225" t="s">
        <v>379</v>
      </c>
      <c r="B124" s="228">
        <v>11</v>
      </c>
      <c r="C124" s="228">
        <v>220</v>
      </c>
      <c r="D124" s="231">
        <v>0</v>
      </c>
      <c r="E124" s="220">
        <v>0</v>
      </c>
      <c r="F124" s="221">
        <v>0</v>
      </c>
    </row>
    <row r="125" spans="1:6" ht="12.75">
      <c r="A125" s="225" t="s">
        <v>380</v>
      </c>
      <c r="B125" s="228">
        <v>11</v>
      </c>
      <c r="C125" s="228">
        <v>220</v>
      </c>
      <c r="D125" s="231">
        <v>0</v>
      </c>
      <c r="E125" s="220">
        <v>0</v>
      </c>
      <c r="F125" s="221">
        <v>3</v>
      </c>
    </row>
    <row r="126" spans="1:6" ht="12.75">
      <c r="A126" s="225" t="s">
        <v>375</v>
      </c>
      <c r="B126" s="228">
        <v>12</v>
      </c>
      <c r="C126" s="228">
        <v>226</v>
      </c>
      <c r="D126" s="231">
        <v>0</v>
      </c>
      <c r="E126" s="220">
        <v>1.25</v>
      </c>
      <c r="F126" s="221">
        <v>0</v>
      </c>
    </row>
    <row r="127" spans="1:6" ht="12.75">
      <c r="A127" s="225" t="s">
        <v>127</v>
      </c>
      <c r="B127" s="228">
        <v>10</v>
      </c>
      <c r="C127" s="228">
        <v>198</v>
      </c>
      <c r="D127" s="231">
        <v>0</v>
      </c>
      <c r="E127" s="220">
        <v>0</v>
      </c>
      <c r="F127" s="221">
        <v>0</v>
      </c>
    </row>
    <row r="128" spans="1:6" ht="12.75">
      <c r="A128" s="225" t="s">
        <v>381</v>
      </c>
      <c r="B128" s="228">
        <v>12</v>
      </c>
      <c r="C128" s="228">
        <v>222</v>
      </c>
      <c r="D128" s="231">
        <v>0</v>
      </c>
      <c r="E128" s="220">
        <v>1.3</v>
      </c>
      <c r="F128" s="221">
        <v>0</v>
      </c>
    </row>
    <row r="129" spans="1:6" ht="12.75">
      <c r="A129" s="225" t="s">
        <v>382</v>
      </c>
      <c r="B129" s="228">
        <v>11</v>
      </c>
      <c r="C129" s="228">
        <v>220</v>
      </c>
      <c r="D129" s="231">
        <v>0</v>
      </c>
      <c r="E129" s="220">
        <v>0</v>
      </c>
      <c r="F129" s="221">
        <v>0</v>
      </c>
    </row>
    <row r="130" spans="1:9" s="123" customFormat="1" ht="18" customHeight="1">
      <c r="A130" s="33" t="s">
        <v>401</v>
      </c>
      <c r="B130" s="215">
        <v>11.166666666666666</v>
      </c>
      <c r="C130" s="215">
        <v>217.66666666666666</v>
      </c>
      <c r="D130" s="216">
        <v>0</v>
      </c>
      <c r="E130" s="216">
        <v>1.275</v>
      </c>
      <c r="F130" s="217">
        <v>3</v>
      </c>
      <c r="I130" s="212"/>
    </row>
    <row r="131" spans="1:6" s="123" customFormat="1" ht="10.5">
      <c r="A131" s="264"/>
      <c r="B131" s="265"/>
      <c r="C131" s="265"/>
      <c r="D131" s="265"/>
      <c r="E131" s="265"/>
      <c r="F131" s="265"/>
    </row>
    <row r="132" spans="1:6" s="123" customFormat="1" ht="10.5">
      <c r="A132" s="264"/>
      <c r="B132" s="267"/>
      <c r="C132" s="267"/>
      <c r="D132" s="267"/>
      <c r="E132" s="267"/>
      <c r="F132" s="265"/>
    </row>
    <row r="133" spans="1:6" s="88" customFormat="1" ht="69" customHeight="1">
      <c r="A133" s="33" t="s">
        <v>68</v>
      </c>
      <c r="B133" s="319" t="s">
        <v>65</v>
      </c>
      <c r="C133" s="319"/>
      <c r="D133" s="319"/>
      <c r="E133" s="319"/>
      <c r="F133" s="319"/>
    </row>
    <row r="134" spans="1:9" s="123" customFormat="1" ht="18" customHeight="1">
      <c r="A134" s="341" t="s">
        <v>133</v>
      </c>
      <c r="B134" s="343" t="s">
        <v>297</v>
      </c>
      <c r="C134" s="345" t="s">
        <v>50</v>
      </c>
      <c r="D134" s="340" t="s">
        <v>13</v>
      </c>
      <c r="E134" s="340"/>
      <c r="F134" s="340"/>
      <c r="G134" s="212"/>
      <c r="H134" s="212"/>
      <c r="I134" s="212"/>
    </row>
    <row r="135" spans="1:6" s="123" customFormat="1" ht="27" customHeight="1">
      <c r="A135" s="342"/>
      <c r="B135" s="344"/>
      <c r="C135" s="345"/>
      <c r="D135" s="209" t="s">
        <v>51</v>
      </c>
      <c r="E135" s="209" t="s">
        <v>52</v>
      </c>
      <c r="F135" s="209" t="s">
        <v>53</v>
      </c>
    </row>
    <row r="136" spans="1:6" ht="12.75">
      <c r="A136" s="225" t="s">
        <v>207</v>
      </c>
      <c r="B136" s="228">
        <v>10</v>
      </c>
      <c r="C136" s="228">
        <v>190</v>
      </c>
      <c r="D136" s="231">
        <v>0</v>
      </c>
      <c r="E136" s="220">
        <v>0</v>
      </c>
      <c r="F136" s="221">
        <v>0</v>
      </c>
    </row>
    <row r="137" spans="1:6" ht="12.75">
      <c r="A137" s="225" t="s">
        <v>198</v>
      </c>
      <c r="B137" s="228">
        <v>11</v>
      </c>
      <c r="C137" s="228">
        <v>217.66666666666666</v>
      </c>
      <c r="D137" s="231">
        <v>2</v>
      </c>
      <c r="E137" s="220">
        <v>0</v>
      </c>
      <c r="F137" s="221">
        <v>0</v>
      </c>
    </row>
    <row r="138" spans="1:6" ht="12.75">
      <c r="A138" s="225" t="s">
        <v>200</v>
      </c>
      <c r="B138" s="228">
        <v>10.333333333333334</v>
      </c>
      <c r="C138" s="228">
        <v>201.33333333333334</v>
      </c>
      <c r="D138" s="231">
        <v>0</v>
      </c>
      <c r="E138" s="220">
        <v>3</v>
      </c>
      <c r="F138" s="221">
        <v>0</v>
      </c>
    </row>
    <row r="139" spans="1:6" ht="12.75">
      <c r="A139" s="225" t="s">
        <v>201</v>
      </c>
      <c r="B139" s="228">
        <v>10</v>
      </c>
      <c r="C139" s="228">
        <v>196</v>
      </c>
      <c r="D139" s="231">
        <v>0</v>
      </c>
      <c r="E139" s="220">
        <v>0</v>
      </c>
      <c r="F139" s="221">
        <v>0</v>
      </c>
    </row>
    <row r="140" spans="1:6" ht="12.75">
      <c r="A140" s="225" t="s">
        <v>208</v>
      </c>
      <c r="B140" s="228">
        <v>11</v>
      </c>
      <c r="C140" s="228">
        <v>209</v>
      </c>
      <c r="D140" s="231">
        <v>0</v>
      </c>
      <c r="E140" s="220">
        <v>1.3</v>
      </c>
      <c r="F140" s="221">
        <v>0</v>
      </c>
    </row>
    <row r="141" spans="1:6" ht="12.75">
      <c r="A141" s="225" t="s">
        <v>209</v>
      </c>
      <c r="B141" s="228">
        <v>11</v>
      </c>
      <c r="C141" s="228">
        <v>192</v>
      </c>
      <c r="D141" s="231">
        <v>0</v>
      </c>
      <c r="E141" s="220">
        <v>0</v>
      </c>
      <c r="F141" s="221">
        <v>3</v>
      </c>
    </row>
    <row r="142" spans="1:6" ht="12.75">
      <c r="A142" s="225" t="s">
        <v>210</v>
      </c>
      <c r="B142" s="228">
        <v>11</v>
      </c>
      <c r="C142" s="228">
        <v>227</v>
      </c>
      <c r="D142" s="231">
        <v>0</v>
      </c>
      <c r="E142" s="220">
        <v>0</v>
      </c>
      <c r="F142" s="221">
        <v>1</v>
      </c>
    </row>
    <row r="143" spans="1:6" ht="12.75">
      <c r="A143" s="225" t="s">
        <v>211</v>
      </c>
      <c r="B143" s="228">
        <v>10</v>
      </c>
      <c r="C143" s="228">
        <v>192</v>
      </c>
      <c r="D143" s="231">
        <v>0</v>
      </c>
      <c r="E143" s="220">
        <v>0</v>
      </c>
      <c r="F143" s="221">
        <v>0</v>
      </c>
    </row>
    <row r="144" spans="1:6" ht="12.75">
      <c r="A144" s="225" t="s">
        <v>212</v>
      </c>
      <c r="B144" s="228">
        <v>10</v>
      </c>
      <c r="C144" s="228">
        <v>198</v>
      </c>
      <c r="D144" s="231">
        <v>0</v>
      </c>
      <c r="E144" s="220">
        <v>0</v>
      </c>
      <c r="F144" s="221">
        <v>0</v>
      </c>
    </row>
    <row r="145" spans="1:6" ht="12.75">
      <c r="A145" s="225" t="s">
        <v>213</v>
      </c>
      <c r="B145" s="228">
        <v>11</v>
      </c>
      <c r="C145" s="228">
        <v>213</v>
      </c>
      <c r="D145" s="231">
        <v>0</v>
      </c>
      <c r="E145" s="220">
        <v>0</v>
      </c>
      <c r="F145" s="221">
        <v>0</v>
      </c>
    </row>
    <row r="146" spans="1:6" ht="12.75">
      <c r="A146" s="225" t="s">
        <v>214</v>
      </c>
      <c r="B146" s="228">
        <v>11</v>
      </c>
      <c r="C146" s="228">
        <v>227</v>
      </c>
      <c r="D146" s="231">
        <v>0</v>
      </c>
      <c r="E146" s="220">
        <v>0</v>
      </c>
      <c r="F146" s="221">
        <v>0</v>
      </c>
    </row>
    <row r="147" spans="1:9" s="123" customFormat="1" ht="18" customHeight="1">
      <c r="A147" s="33" t="s">
        <v>402</v>
      </c>
      <c r="B147" s="215">
        <v>10.575757575757546</v>
      </c>
      <c r="C147" s="215">
        <v>205.72727272727272</v>
      </c>
      <c r="D147" s="216">
        <v>2</v>
      </c>
      <c r="E147" s="216">
        <v>2.15</v>
      </c>
      <c r="F147" s="217">
        <v>2</v>
      </c>
      <c r="I147" s="212"/>
    </row>
    <row r="148" spans="1:13" s="123" customFormat="1" ht="10.5">
      <c r="A148" s="264"/>
      <c r="B148" s="264"/>
      <c r="C148" s="264"/>
      <c r="D148" s="264"/>
      <c r="E148" s="264"/>
      <c r="F148" s="265"/>
      <c r="G148" s="265"/>
      <c r="H148" s="265"/>
      <c r="I148" s="265"/>
      <c r="J148" s="265"/>
      <c r="K148" s="266"/>
      <c r="L148" s="266"/>
      <c r="M148" s="266"/>
    </row>
    <row r="149" spans="1:13" s="123" customFormat="1" ht="10.5">
      <c r="A149" s="141"/>
      <c r="B149" s="212"/>
      <c r="C149" s="212"/>
      <c r="D149" s="212"/>
      <c r="E149" s="212"/>
      <c r="F149" s="212"/>
      <c r="G149" s="212"/>
      <c r="H149" s="212"/>
      <c r="I149" s="212"/>
      <c r="J149" s="212"/>
      <c r="K149" s="213"/>
      <c r="L149" s="213"/>
      <c r="M149" s="213"/>
    </row>
    <row r="150" spans="1:6" s="88" customFormat="1" ht="69" customHeight="1">
      <c r="A150" s="33" t="s">
        <v>67</v>
      </c>
      <c r="B150" s="319" t="s">
        <v>66</v>
      </c>
      <c r="C150" s="319"/>
      <c r="D150" s="319"/>
      <c r="E150" s="319"/>
      <c r="F150" s="319"/>
    </row>
    <row r="151" spans="1:9" s="123" customFormat="1" ht="18" customHeight="1">
      <c r="A151" s="341" t="s">
        <v>133</v>
      </c>
      <c r="B151" s="343" t="s">
        <v>297</v>
      </c>
      <c r="C151" s="345" t="s">
        <v>50</v>
      </c>
      <c r="D151" s="340" t="s">
        <v>13</v>
      </c>
      <c r="E151" s="340"/>
      <c r="F151" s="340"/>
      <c r="G151" s="212"/>
      <c r="H151" s="212"/>
      <c r="I151" s="212"/>
    </row>
    <row r="152" spans="1:6" s="123" customFormat="1" ht="27" customHeight="1">
      <c r="A152" s="342"/>
      <c r="B152" s="344"/>
      <c r="C152" s="345"/>
      <c r="D152" s="209" t="s">
        <v>51</v>
      </c>
      <c r="E152" s="209" t="s">
        <v>52</v>
      </c>
      <c r="F152" s="209" t="s">
        <v>53</v>
      </c>
    </row>
    <row r="153" spans="1:6" ht="12.75">
      <c r="A153" s="225" t="s">
        <v>391</v>
      </c>
      <c r="B153" s="228">
        <v>11</v>
      </c>
      <c r="C153" s="228">
        <v>227</v>
      </c>
      <c r="D153" s="231">
        <v>4</v>
      </c>
      <c r="E153" s="220">
        <v>0</v>
      </c>
      <c r="F153" s="221">
        <v>0</v>
      </c>
    </row>
    <row r="154" spans="1:6" ht="12.75">
      <c r="A154" s="225" t="s">
        <v>411</v>
      </c>
      <c r="B154" s="228">
        <v>11</v>
      </c>
      <c r="C154" s="228">
        <v>219</v>
      </c>
      <c r="D154" s="231">
        <v>0.15</v>
      </c>
      <c r="E154" s="220">
        <v>0</v>
      </c>
      <c r="F154" s="221">
        <v>0</v>
      </c>
    </row>
    <row r="155" spans="1:6" ht="12.75">
      <c r="A155" s="225" t="s">
        <v>410</v>
      </c>
      <c r="B155" s="228">
        <v>12</v>
      </c>
      <c r="C155" s="228">
        <v>273</v>
      </c>
      <c r="D155" s="231">
        <v>0</v>
      </c>
      <c r="E155" s="220">
        <v>1.3</v>
      </c>
      <c r="F155" s="221">
        <v>0</v>
      </c>
    </row>
    <row r="156" spans="1:6" ht="12.75">
      <c r="A156" s="225" t="s">
        <v>409</v>
      </c>
      <c r="B156" s="228">
        <v>10</v>
      </c>
      <c r="C156" s="228">
        <v>194</v>
      </c>
      <c r="D156" s="231">
        <v>0.3</v>
      </c>
      <c r="E156" s="220">
        <v>0</v>
      </c>
      <c r="F156" s="221">
        <v>0</v>
      </c>
    </row>
    <row r="157" spans="1:6" ht="21.75">
      <c r="A157" s="225" t="s">
        <v>408</v>
      </c>
      <c r="B157" s="228">
        <v>12</v>
      </c>
      <c r="C157" s="228">
        <v>229</v>
      </c>
      <c r="D157" s="231">
        <v>0</v>
      </c>
      <c r="E157" s="220">
        <v>0</v>
      </c>
      <c r="F157" s="221">
        <v>0</v>
      </c>
    </row>
    <row r="158" spans="1:9" s="123" customFormat="1" ht="18" customHeight="1">
      <c r="A158" s="33" t="s">
        <v>404</v>
      </c>
      <c r="B158" s="215">
        <v>11.2</v>
      </c>
      <c r="C158" s="215">
        <v>228.4</v>
      </c>
      <c r="D158" s="216">
        <v>1.35</v>
      </c>
      <c r="E158" s="216">
        <v>1.3</v>
      </c>
      <c r="F158" s="217">
        <v>0</v>
      </c>
      <c r="I158" s="212"/>
    </row>
    <row r="159" s="123" customFormat="1" ht="10.5"/>
    <row r="160" s="123" customFormat="1" ht="10.5"/>
    <row r="161" s="123" customFormat="1" ht="10.5"/>
    <row r="162" s="123" customFormat="1" ht="10.5"/>
    <row r="163" s="123" customFormat="1" ht="10.5"/>
    <row r="164" s="123" customFormat="1" ht="10.5"/>
    <row r="165" s="123" customFormat="1" ht="10.5"/>
    <row r="166" s="123" customFormat="1" ht="10.5"/>
    <row r="167" s="123" customFormat="1" ht="10.5"/>
    <row r="168" s="123" customFormat="1" ht="10.5"/>
    <row r="169" s="123" customFormat="1" ht="10.5"/>
    <row r="170" s="123" customFormat="1" ht="10.5"/>
    <row r="171" s="123" customFormat="1" ht="10.5"/>
    <row r="172" s="123" customFormat="1" ht="10.5"/>
    <row r="173" s="123" customFormat="1" ht="10.5"/>
    <row r="174" s="123" customFormat="1" ht="10.5"/>
    <row r="175" s="123" customFormat="1" ht="10.5"/>
    <row r="176" s="123" customFormat="1" ht="10.5"/>
    <row r="177" s="123" customFormat="1" ht="10.5"/>
    <row r="178" s="123" customFormat="1" ht="10.5"/>
    <row r="179" s="123" customFormat="1" ht="10.5"/>
    <row r="180" s="123" customFormat="1" ht="10.5"/>
    <row r="181" s="123" customFormat="1" ht="10.5"/>
    <row r="182" s="123" customFormat="1" ht="10.5"/>
    <row r="183" s="123" customFormat="1" ht="10.5"/>
    <row r="184" s="123" customFormat="1" ht="10.5"/>
    <row r="185" s="123" customFormat="1" ht="10.5"/>
    <row r="186" s="123" customFormat="1" ht="10.5"/>
    <row r="187" s="123" customFormat="1" ht="10.5"/>
    <row r="188" s="123" customFormat="1" ht="10.5"/>
    <row r="189" s="123" customFormat="1" ht="10.5"/>
    <row r="190" s="123" customFormat="1" ht="10.5"/>
    <row r="191" s="123" customFormat="1" ht="10.5"/>
    <row r="192" s="123" customFormat="1" ht="10.5"/>
    <row r="193" s="123" customFormat="1" ht="10.5"/>
    <row r="194" s="123" customFormat="1" ht="10.5"/>
    <row r="195" s="123" customFormat="1" ht="10.5"/>
    <row r="196" s="123" customFormat="1" ht="10.5"/>
    <row r="197" s="123" customFormat="1" ht="10.5"/>
    <row r="198" s="123" customFormat="1" ht="10.5"/>
    <row r="199" s="123" customFormat="1" ht="10.5"/>
    <row r="200" s="123" customFormat="1" ht="10.5"/>
    <row r="201" s="123" customFormat="1" ht="10.5"/>
    <row r="202" s="123" customFormat="1" ht="10.5"/>
    <row r="203" s="123" customFormat="1" ht="10.5"/>
    <row r="204" s="123" customFormat="1" ht="10.5"/>
    <row r="205" s="123" customFormat="1" ht="10.5"/>
    <row r="206" s="123" customFormat="1" ht="10.5"/>
    <row r="207" s="123" customFormat="1" ht="10.5"/>
    <row r="208" s="123" customFormat="1" ht="10.5"/>
    <row r="209" s="123" customFormat="1" ht="10.5"/>
    <row r="210" s="123" customFormat="1" ht="10.5"/>
    <row r="211" s="123" customFormat="1" ht="10.5"/>
    <row r="212" s="123" customFormat="1" ht="10.5"/>
    <row r="213" s="123" customFormat="1" ht="10.5"/>
    <row r="214" s="123" customFormat="1" ht="10.5"/>
    <row r="215" s="123" customFormat="1" ht="10.5"/>
    <row r="216" s="123" customFormat="1" ht="10.5"/>
    <row r="217" s="123" customFormat="1" ht="10.5"/>
    <row r="218" s="123" customFormat="1" ht="10.5"/>
    <row r="219" s="123" customFormat="1" ht="10.5"/>
    <row r="220" s="123" customFormat="1" ht="10.5"/>
    <row r="221" s="123" customFormat="1" ht="10.5"/>
    <row r="222" s="123" customFormat="1" ht="10.5"/>
    <row r="223" s="123" customFormat="1" ht="10.5"/>
    <row r="224" s="123" customFormat="1" ht="10.5"/>
    <row r="225" s="123" customFormat="1" ht="10.5"/>
    <row r="226" s="123" customFormat="1" ht="10.5"/>
    <row r="227" s="123" customFormat="1" ht="10.5"/>
    <row r="228" s="123" customFormat="1" ht="10.5"/>
    <row r="229" s="123" customFormat="1" ht="10.5"/>
    <row r="230" s="123" customFormat="1" ht="10.5"/>
    <row r="231" s="123" customFormat="1" ht="10.5"/>
    <row r="232" s="123" customFormat="1" ht="10.5"/>
    <row r="233" s="123" customFormat="1" ht="10.5"/>
    <row r="234" s="123" customFormat="1" ht="10.5"/>
    <row r="235" s="123" customFormat="1" ht="10.5"/>
    <row r="236" s="123" customFormat="1" ht="10.5"/>
    <row r="237" s="123" customFormat="1" ht="10.5"/>
    <row r="238" s="123" customFormat="1" ht="10.5"/>
    <row r="239" s="123" customFormat="1" ht="10.5"/>
    <row r="240" s="123" customFormat="1" ht="10.5"/>
    <row r="241" s="123" customFormat="1" ht="10.5"/>
    <row r="242" s="123" customFormat="1" ht="10.5"/>
    <row r="243" s="123" customFormat="1" ht="10.5"/>
    <row r="244" s="123" customFormat="1" ht="10.5"/>
    <row r="245" s="123" customFormat="1" ht="10.5"/>
    <row r="246" s="123" customFormat="1" ht="10.5"/>
    <row r="247" s="123" customFormat="1" ht="10.5"/>
    <row r="248" s="123" customFormat="1" ht="10.5"/>
    <row r="249" s="123" customFormat="1" ht="10.5"/>
    <row r="250" s="123" customFormat="1" ht="10.5"/>
    <row r="251" s="123" customFormat="1" ht="10.5"/>
    <row r="252" s="123" customFormat="1" ht="10.5"/>
    <row r="253" s="123" customFormat="1" ht="10.5"/>
    <row r="254" s="123" customFormat="1" ht="10.5"/>
    <row r="255" s="123" customFormat="1" ht="10.5"/>
    <row r="256" s="123" customFormat="1" ht="10.5"/>
    <row r="257" s="123" customFormat="1" ht="10.5"/>
    <row r="258" s="123" customFormat="1" ht="10.5"/>
    <row r="259" s="123" customFormat="1" ht="10.5"/>
    <row r="260" s="123" customFormat="1" ht="10.5"/>
    <row r="261" s="123" customFormat="1" ht="10.5"/>
    <row r="262" s="123" customFormat="1" ht="10.5"/>
    <row r="263" s="123" customFormat="1" ht="10.5"/>
    <row r="264" s="123" customFormat="1" ht="10.5"/>
    <row r="265" s="123" customFormat="1" ht="10.5"/>
    <row r="266" s="123" customFormat="1" ht="10.5"/>
    <row r="267" s="123" customFormat="1" ht="10.5"/>
    <row r="268" s="123" customFormat="1" ht="10.5"/>
    <row r="269" s="123" customFormat="1" ht="10.5"/>
    <row r="270" s="123" customFormat="1" ht="10.5"/>
    <row r="271" s="123" customFormat="1" ht="10.5"/>
    <row r="272" s="123" customFormat="1" ht="10.5"/>
    <row r="273" s="123" customFormat="1" ht="10.5"/>
    <row r="274" s="123" customFormat="1" ht="10.5"/>
    <row r="275" s="123" customFormat="1" ht="10.5"/>
    <row r="276" s="123" customFormat="1" ht="10.5"/>
    <row r="277" s="123" customFormat="1" ht="10.5"/>
    <row r="278" s="123" customFormat="1" ht="10.5"/>
    <row r="279" s="123" customFormat="1" ht="10.5"/>
    <row r="280" s="123" customFormat="1" ht="10.5"/>
    <row r="281" s="123" customFormat="1" ht="10.5"/>
    <row r="282" s="123" customFormat="1" ht="10.5"/>
    <row r="283" s="123" customFormat="1" ht="10.5"/>
    <row r="284" s="123" customFormat="1" ht="10.5"/>
    <row r="285" s="123" customFormat="1" ht="10.5"/>
    <row r="286" s="123" customFormat="1" ht="10.5"/>
    <row r="287" s="123" customFormat="1" ht="10.5"/>
    <row r="288" s="123" customFormat="1" ht="10.5"/>
    <row r="289" s="123" customFormat="1" ht="10.5"/>
    <row r="290" s="123" customFormat="1" ht="10.5"/>
    <row r="291" s="123" customFormat="1" ht="10.5"/>
    <row r="292" s="123" customFormat="1" ht="10.5"/>
    <row r="293" s="123" customFormat="1" ht="10.5"/>
    <row r="294" s="123" customFormat="1" ht="10.5"/>
    <row r="295" s="123" customFormat="1" ht="10.5"/>
    <row r="296" s="123" customFormat="1" ht="10.5"/>
    <row r="297" s="123" customFormat="1" ht="10.5"/>
    <row r="298" s="123" customFormat="1" ht="10.5"/>
    <row r="299" s="123" customFormat="1" ht="10.5"/>
    <row r="300" s="123" customFormat="1" ht="10.5"/>
    <row r="301" s="123" customFormat="1" ht="10.5"/>
    <row r="302" s="123" customFormat="1" ht="10.5"/>
    <row r="303" s="123" customFormat="1" ht="10.5"/>
    <row r="304" s="123" customFormat="1" ht="10.5"/>
    <row r="305" s="123" customFormat="1" ht="10.5"/>
    <row r="306" s="123" customFormat="1" ht="10.5"/>
    <row r="307" s="123" customFormat="1" ht="10.5"/>
    <row r="308" s="123" customFormat="1" ht="10.5"/>
    <row r="309" s="123" customFormat="1" ht="10.5"/>
    <row r="310" s="123" customFormat="1" ht="10.5"/>
    <row r="311" s="123" customFormat="1" ht="10.5"/>
    <row r="312" s="123" customFormat="1" ht="10.5"/>
    <row r="313" s="123" customFormat="1" ht="10.5"/>
    <row r="314" s="123" customFormat="1" ht="10.5"/>
    <row r="315" s="123" customFormat="1" ht="10.5"/>
    <row r="316" s="123" customFormat="1" ht="10.5"/>
    <row r="317" s="123" customFormat="1" ht="10.5"/>
    <row r="318" s="123" customFormat="1" ht="10.5"/>
    <row r="319" s="123" customFormat="1" ht="10.5"/>
    <row r="320" s="123" customFormat="1" ht="10.5"/>
    <row r="321" s="123" customFormat="1" ht="10.5"/>
    <row r="322" s="123" customFormat="1" ht="10.5"/>
    <row r="323" s="123" customFormat="1" ht="10.5"/>
    <row r="324" s="123" customFormat="1" ht="10.5"/>
    <row r="325" s="123" customFormat="1" ht="10.5"/>
    <row r="326" s="123" customFormat="1" ht="10.5"/>
    <row r="327" s="123" customFormat="1" ht="10.5"/>
    <row r="328" s="123" customFormat="1" ht="10.5"/>
    <row r="329" s="123" customFormat="1" ht="10.5"/>
    <row r="330" s="123" customFormat="1" ht="10.5"/>
    <row r="331" s="123" customFormat="1" ht="10.5"/>
    <row r="332" s="123" customFormat="1" ht="10.5"/>
    <row r="333" s="123" customFormat="1" ht="10.5"/>
    <row r="334" s="123" customFormat="1" ht="10.5"/>
    <row r="335" s="123" customFormat="1" ht="10.5"/>
    <row r="336" s="123" customFormat="1" ht="10.5"/>
    <row r="337" s="123" customFormat="1" ht="10.5"/>
    <row r="338" s="123" customFormat="1" ht="10.5"/>
    <row r="339" s="123" customFormat="1" ht="10.5"/>
    <row r="340" s="123" customFormat="1" ht="10.5"/>
    <row r="341" s="123" customFormat="1" ht="10.5"/>
    <row r="342" s="123" customFormat="1" ht="10.5"/>
    <row r="343" s="123" customFormat="1" ht="10.5"/>
    <row r="344" s="123" customFormat="1" ht="10.5"/>
    <row r="345" s="123" customFormat="1" ht="10.5"/>
    <row r="346" s="123" customFormat="1" ht="10.5"/>
    <row r="347" s="123" customFormat="1" ht="10.5"/>
    <row r="348" s="123" customFormat="1" ht="10.5"/>
    <row r="349" s="123" customFormat="1" ht="10.5"/>
    <row r="350" s="123" customFormat="1" ht="10.5"/>
    <row r="351" s="123" customFormat="1" ht="10.5"/>
    <row r="352" s="123" customFormat="1" ht="10.5"/>
    <row r="353" s="123" customFormat="1" ht="10.5"/>
    <row r="354" s="123" customFormat="1" ht="10.5"/>
    <row r="355" s="123" customFormat="1" ht="10.5"/>
    <row r="356" s="123" customFormat="1" ht="10.5"/>
    <row r="357" s="123" customFormat="1" ht="10.5"/>
    <row r="358" s="123" customFormat="1" ht="10.5"/>
    <row r="359" s="123" customFormat="1" ht="10.5"/>
    <row r="360" s="123" customFormat="1" ht="10.5"/>
    <row r="361" s="123" customFormat="1" ht="10.5"/>
    <row r="362" s="123" customFormat="1" ht="10.5"/>
    <row r="363" s="123" customFormat="1" ht="10.5"/>
    <row r="364" s="123" customFormat="1" ht="10.5"/>
    <row r="365" s="123" customFormat="1" ht="10.5"/>
    <row r="366" s="123" customFormat="1" ht="10.5"/>
    <row r="367" s="123" customFormat="1" ht="10.5"/>
    <row r="368" s="123" customFormat="1" ht="10.5"/>
    <row r="369" s="123" customFormat="1" ht="10.5"/>
    <row r="370" s="123" customFormat="1" ht="10.5"/>
    <row r="371" s="123" customFormat="1" ht="10.5"/>
    <row r="372" s="123" customFormat="1" ht="10.5"/>
    <row r="373" s="123" customFormat="1" ht="10.5"/>
    <row r="374" s="123" customFormat="1" ht="10.5"/>
    <row r="375" s="123" customFormat="1" ht="10.5"/>
    <row r="376" s="123" customFormat="1" ht="10.5"/>
    <row r="377" s="123" customFormat="1" ht="10.5"/>
    <row r="378" s="123" customFormat="1" ht="10.5"/>
    <row r="379" s="123" customFormat="1" ht="10.5"/>
    <row r="380" s="123" customFormat="1" ht="10.5"/>
    <row r="381" s="123" customFormat="1" ht="10.5"/>
    <row r="382" s="123" customFormat="1" ht="10.5"/>
    <row r="383" s="123" customFormat="1" ht="10.5"/>
    <row r="384" s="123" customFormat="1" ht="10.5"/>
    <row r="385" s="123" customFormat="1" ht="10.5"/>
    <row r="386" s="123" customFormat="1" ht="10.5"/>
    <row r="387" s="123" customFormat="1" ht="10.5"/>
    <row r="388" s="123" customFormat="1" ht="10.5"/>
    <row r="389" s="123" customFormat="1" ht="10.5"/>
    <row r="390" s="123" customFormat="1" ht="10.5"/>
    <row r="391" s="123" customFormat="1" ht="10.5"/>
    <row r="392" s="123" customFormat="1" ht="10.5"/>
  </sheetData>
  <mergeCells count="51">
    <mergeCell ref="B1:F1"/>
    <mergeCell ref="A3:A4"/>
    <mergeCell ref="B3:B4"/>
    <mergeCell ref="C3:C4"/>
    <mergeCell ref="D3:F3"/>
    <mergeCell ref="B26:F26"/>
    <mergeCell ref="A24:F24"/>
    <mergeCell ref="A27:A28"/>
    <mergeCell ref="B27:B28"/>
    <mergeCell ref="C27:C28"/>
    <mergeCell ref="D27:F27"/>
    <mergeCell ref="B53:F53"/>
    <mergeCell ref="A54:A55"/>
    <mergeCell ref="B54:B55"/>
    <mergeCell ref="C54:C55"/>
    <mergeCell ref="D54:F54"/>
    <mergeCell ref="B39:F39"/>
    <mergeCell ref="A40:A41"/>
    <mergeCell ref="B40:B41"/>
    <mergeCell ref="C40:C41"/>
    <mergeCell ref="D40:F40"/>
    <mergeCell ref="B70:F70"/>
    <mergeCell ref="A71:A72"/>
    <mergeCell ref="B71:B72"/>
    <mergeCell ref="C71:C72"/>
    <mergeCell ref="D71:F71"/>
    <mergeCell ref="B87:F87"/>
    <mergeCell ref="A88:A89"/>
    <mergeCell ref="B88:B89"/>
    <mergeCell ref="C88:C89"/>
    <mergeCell ref="D88:F88"/>
    <mergeCell ref="B111:F111"/>
    <mergeCell ref="A112:A113"/>
    <mergeCell ref="B112:B113"/>
    <mergeCell ref="C112:C113"/>
    <mergeCell ref="D112:F112"/>
    <mergeCell ref="B121:F121"/>
    <mergeCell ref="A122:A123"/>
    <mergeCell ref="B122:B123"/>
    <mergeCell ref="C122:C123"/>
    <mergeCell ref="D122:F122"/>
    <mergeCell ref="B133:F133"/>
    <mergeCell ref="A134:A135"/>
    <mergeCell ref="B134:B135"/>
    <mergeCell ref="C134:C135"/>
    <mergeCell ref="D134:F134"/>
    <mergeCell ref="B150:F150"/>
    <mergeCell ref="A151:A152"/>
    <mergeCell ref="B151:B152"/>
    <mergeCell ref="C151:C152"/>
    <mergeCell ref="D151:F151"/>
  </mergeCells>
  <printOptions/>
  <pageMargins left="0.75" right="0.75" top="1" bottom="1" header="0.5" footer="0.5"/>
  <pageSetup horizontalDpi="600" verticalDpi="600" orientation="portrait" paperSize="9" r:id="rId1"/>
  <rowBreaks count="4" manualBreakCount="4">
    <brk id="25" max="255" man="1"/>
    <brk id="52" max="255" man="1"/>
    <brk id="86" max="255" man="1"/>
    <brk id="12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16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8.7109375" style="3" customWidth="1"/>
    <col min="2" max="4" width="8.8515625" style="3" customWidth="1"/>
    <col min="5" max="5" width="10.8515625" style="3" customWidth="1"/>
    <col min="6" max="6" width="10.28125" style="3" customWidth="1"/>
    <col min="7" max="16384" width="8.8515625" style="3" customWidth="1"/>
  </cols>
  <sheetData>
    <row r="1" spans="1:6" s="26" customFormat="1" ht="70.5" customHeight="1">
      <c r="A1" s="253" t="s">
        <v>90</v>
      </c>
      <c r="B1" s="339" t="s">
        <v>91</v>
      </c>
      <c r="C1" s="339"/>
      <c r="D1" s="339"/>
      <c r="E1" s="339"/>
      <c r="F1" s="339"/>
    </row>
    <row r="2" spans="1:7" s="259" customFormat="1" ht="11.25">
      <c r="A2" s="274"/>
      <c r="B2" s="274"/>
      <c r="C2" s="274"/>
      <c r="D2" s="274"/>
      <c r="E2" s="274"/>
      <c r="F2" s="275"/>
      <c r="G2" s="275"/>
    </row>
    <row r="3" spans="1:6" s="258" customFormat="1" ht="39.75" customHeight="1">
      <c r="A3" s="338" t="s">
        <v>145</v>
      </c>
      <c r="B3" s="337" t="s">
        <v>233</v>
      </c>
      <c r="C3" s="337" t="s">
        <v>11</v>
      </c>
      <c r="D3" s="337" t="s">
        <v>13</v>
      </c>
      <c r="E3" s="337"/>
      <c r="F3" s="337"/>
    </row>
    <row r="4" spans="1:6" s="258" customFormat="1" ht="39.75" customHeight="1">
      <c r="A4" s="338"/>
      <c r="B4" s="337"/>
      <c r="C4" s="337"/>
      <c r="D4" s="234" t="s">
        <v>12</v>
      </c>
      <c r="E4" s="234" t="s">
        <v>14</v>
      </c>
      <c r="F4" s="234" t="s">
        <v>15</v>
      </c>
    </row>
    <row r="5" spans="1:6" s="183" customFormat="1" ht="21.75" customHeight="1">
      <c r="A5" s="241" t="s">
        <v>121</v>
      </c>
      <c r="B5" s="243">
        <f>B36</f>
        <v>10.666666666666666</v>
      </c>
      <c r="C5" s="243">
        <f>C36</f>
        <v>218.75</v>
      </c>
      <c r="D5" s="245">
        <v>0.3</v>
      </c>
      <c r="E5" s="238">
        <v>1.45</v>
      </c>
      <c r="F5" s="246">
        <v>2.25</v>
      </c>
    </row>
    <row r="6" spans="1:6" s="183" customFormat="1" ht="21.75" customHeight="1">
      <c r="A6" s="242" t="s">
        <v>122</v>
      </c>
      <c r="B6" s="244">
        <f>B47</f>
        <v>10.6</v>
      </c>
      <c r="C6" s="244">
        <f>C47</f>
        <v>209</v>
      </c>
      <c r="D6" s="247">
        <v>0.5</v>
      </c>
      <c r="E6" s="239">
        <v>2</v>
      </c>
      <c r="F6" s="248">
        <v>0</v>
      </c>
    </row>
    <row r="7" spans="1:6" s="183" customFormat="1" ht="21.75" customHeight="1">
      <c r="A7" s="242" t="s">
        <v>123</v>
      </c>
      <c r="B7" s="244">
        <f>B73</f>
        <v>10.53333333333335</v>
      </c>
      <c r="C7" s="244">
        <f>C73</f>
        <v>203.85</v>
      </c>
      <c r="D7" s="247">
        <v>0.45</v>
      </c>
      <c r="E7" s="239">
        <v>0</v>
      </c>
      <c r="F7" s="248">
        <v>2.026041666666665</v>
      </c>
    </row>
    <row r="8" spans="1:6" s="183" customFormat="1" ht="21.75" customHeight="1">
      <c r="A8" s="242" t="s">
        <v>124</v>
      </c>
      <c r="B8" s="244">
        <f>B91</f>
        <v>11</v>
      </c>
      <c r="C8" s="244">
        <f>C91</f>
        <v>212.72727272727272</v>
      </c>
      <c r="D8" s="247">
        <v>0.55</v>
      </c>
      <c r="E8" s="239">
        <v>0</v>
      </c>
      <c r="F8" s="248">
        <v>2.33125</v>
      </c>
    </row>
    <row r="9" spans="1:6" s="183" customFormat="1" ht="21.75" customHeight="1">
      <c r="A9" s="242" t="s">
        <v>125</v>
      </c>
      <c r="B9" s="244">
        <f>B112</f>
        <v>10.945945945945946</v>
      </c>
      <c r="C9" s="244">
        <f>C112</f>
        <v>206.24324324324326</v>
      </c>
      <c r="D9" s="247">
        <v>0.325</v>
      </c>
      <c r="E9" s="239">
        <v>1.15</v>
      </c>
      <c r="F9" s="248">
        <v>1.3175925925925926</v>
      </c>
    </row>
    <row r="10" spans="1:6" s="183" customFormat="1" ht="21.75" customHeight="1">
      <c r="A10" s="242" t="s">
        <v>126</v>
      </c>
      <c r="B10" s="244">
        <f>B124</f>
        <v>11.083333333333334</v>
      </c>
      <c r="C10" s="244">
        <f>C124</f>
        <v>215.5</v>
      </c>
      <c r="D10" s="247">
        <v>1</v>
      </c>
      <c r="E10" s="239">
        <v>1.5</v>
      </c>
      <c r="F10" s="248">
        <v>3</v>
      </c>
    </row>
    <row r="11" spans="1:6" s="183" customFormat="1" ht="21.75" customHeight="1">
      <c r="A11" s="242" t="s">
        <v>127</v>
      </c>
      <c r="B11" s="244">
        <f>B136</f>
        <v>11.166666666666666</v>
      </c>
      <c r="C11" s="244">
        <f>C136</f>
        <v>213.20555555555498</v>
      </c>
      <c r="D11" s="247">
        <v>2.3</v>
      </c>
      <c r="E11" s="239">
        <v>0</v>
      </c>
      <c r="F11" s="248">
        <v>2.075</v>
      </c>
    </row>
    <row r="12" spans="1:6" s="183" customFormat="1" ht="21.75" customHeight="1">
      <c r="A12" s="242" t="s">
        <v>128</v>
      </c>
      <c r="B12" s="244">
        <f>B156</f>
        <v>10.2777777777778</v>
      </c>
      <c r="C12" s="244">
        <f>C156</f>
        <v>200.83666666666667</v>
      </c>
      <c r="D12" s="247">
        <v>1</v>
      </c>
      <c r="E12" s="239">
        <v>3</v>
      </c>
      <c r="F12" s="248">
        <v>1.425</v>
      </c>
    </row>
    <row r="13" spans="1:6" s="183" customFormat="1" ht="21.75" customHeight="1">
      <c r="A13" s="249" t="s">
        <v>129</v>
      </c>
      <c r="B13" s="250">
        <f>B162</f>
        <v>11</v>
      </c>
      <c r="C13" s="250">
        <f>C162</f>
        <v>217</v>
      </c>
      <c r="D13" s="251">
        <v>0</v>
      </c>
      <c r="E13" s="240">
        <v>0</v>
      </c>
      <c r="F13" s="252">
        <v>0</v>
      </c>
    </row>
    <row r="14" spans="1:6" s="183" customFormat="1" ht="21.75" customHeight="1">
      <c r="A14" s="253" t="s">
        <v>130</v>
      </c>
      <c r="B14" s="254">
        <f>SUM(B5:B13)/9</f>
        <v>10.808191524858195</v>
      </c>
      <c r="C14" s="254">
        <f>SUM(C5:C13)/9</f>
        <v>210.7903042436375</v>
      </c>
      <c r="D14" s="255">
        <v>1.003125</v>
      </c>
      <c r="E14" s="255">
        <v>1.58</v>
      </c>
      <c r="F14" s="255">
        <v>2.1178406084656083</v>
      </c>
    </row>
    <row r="15" s="259" customFormat="1" ht="11.25"/>
    <row r="16" s="259" customFormat="1" ht="11.25"/>
    <row r="17" s="259" customFormat="1" ht="11.25"/>
    <row r="18" s="259" customFormat="1" ht="11.25"/>
    <row r="19" s="259" customFormat="1" ht="11.25"/>
    <row r="20" s="259" customFormat="1" ht="11.25"/>
    <row r="21" s="259" customFormat="1" ht="11.25"/>
    <row r="22" s="259" customFormat="1" ht="11.25"/>
    <row r="23" s="259" customFormat="1" ht="11.25"/>
    <row r="24" spans="1:9" ht="41.25" customHeight="1">
      <c r="A24" s="336" t="s">
        <v>132</v>
      </c>
      <c r="B24" s="336"/>
      <c r="C24" s="336"/>
      <c r="D24" s="336"/>
      <c r="E24" s="336"/>
      <c r="F24" s="336"/>
      <c r="G24" s="183"/>
      <c r="H24" s="198"/>
      <c r="I24" s="198"/>
    </row>
    <row r="25" s="259" customFormat="1" ht="11.25"/>
    <row r="26" s="259" customFormat="1" ht="11.25"/>
    <row r="27" spans="1:6" s="88" customFormat="1" ht="69" customHeight="1">
      <c r="A27" s="33" t="s">
        <v>92</v>
      </c>
      <c r="B27" s="319" t="s">
        <v>560</v>
      </c>
      <c r="C27" s="319"/>
      <c r="D27" s="319"/>
      <c r="E27" s="319"/>
      <c r="F27" s="319"/>
    </row>
    <row r="28" spans="1:7" s="123" customFormat="1" ht="18" customHeight="1">
      <c r="A28" s="341" t="s">
        <v>133</v>
      </c>
      <c r="B28" s="343" t="s">
        <v>297</v>
      </c>
      <c r="C28" s="345" t="s">
        <v>50</v>
      </c>
      <c r="D28" s="340" t="s">
        <v>13</v>
      </c>
      <c r="E28" s="340"/>
      <c r="F28" s="340"/>
      <c r="G28" s="212"/>
    </row>
    <row r="29" spans="1:6" s="123" customFormat="1" ht="27" customHeight="1">
      <c r="A29" s="342"/>
      <c r="B29" s="344"/>
      <c r="C29" s="345"/>
      <c r="D29" s="209" t="s">
        <v>51</v>
      </c>
      <c r="E29" s="209" t="s">
        <v>52</v>
      </c>
      <c r="F29" s="209" t="s">
        <v>53</v>
      </c>
    </row>
    <row r="30" spans="1:6" ht="12.75">
      <c r="A30" s="225" t="s">
        <v>226</v>
      </c>
      <c r="B30" s="228">
        <v>10</v>
      </c>
      <c r="C30" s="228">
        <v>196</v>
      </c>
      <c r="D30" s="231">
        <v>0</v>
      </c>
      <c r="E30" s="220">
        <v>2</v>
      </c>
      <c r="F30" s="221">
        <v>0</v>
      </c>
    </row>
    <row r="31" spans="1:6" ht="21.75">
      <c r="A31" s="225" t="s">
        <v>225</v>
      </c>
      <c r="B31" s="228">
        <v>11</v>
      </c>
      <c r="C31" s="228">
        <v>212.5</v>
      </c>
      <c r="D31" s="231">
        <v>0</v>
      </c>
      <c r="E31" s="220">
        <v>2</v>
      </c>
      <c r="F31" s="221">
        <v>3</v>
      </c>
    </row>
    <row r="32" spans="1:6" ht="12.75">
      <c r="A32" s="225" t="s">
        <v>121</v>
      </c>
      <c r="B32" s="228">
        <v>11</v>
      </c>
      <c r="C32" s="228">
        <v>219</v>
      </c>
      <c r="D32" s="231">
        <v>0.3</v>
      </c>
      <c r="E32" s="220">
        <v>2</v>
      </c>
      <c r="F32" s="221">
        <v>2.2</v>
      </c>
    </row>
    <row r="33" spans="1:6" ht="12.75">
      <c r="A33" s="225" t="s">
        <v>224</v>
      </c>
      <c r="B33" s="228">
        <v>11</v>
      </c>
      <c r="C33" s="228">
        <v>220</v>
      </c>
      <c r="D33" s="231">
        <v>0</v>
      </c>
      <c r="E33" s="220">
        <v>1</v>
      </c>
      <c r="F33" s="221">
        <v>0</v>
      </c>
    </row>
    <row r="34" spans="1:6" ht="12.75">
      <c r="A34" s="225" t="s">
        <v>142</v>
      </c>
      <c r="B34" s="228">
        <v>10</v>
      </c>
      <c r="C34" s="228">
        <v>204</v>
      </c>
      <c r="D34" s="231">
        <v>0</v>
      </c>
      <c r="E34" s="220">
        <v>0</v>
      </c>
      <c r="F34" s="221">
        <v>2.5</v>
      </c>
    </row>
    <row r="35" spans="1:6" ht="21.75">
      <c r="A35" s="225" t="s">
        <v>223</v>
      </c>
      <c r="B35" s="228">
        <v>11</v>
      </c>
      <c r="C35" s="228">
        <v>261</v>
      </c>
      <c r="D35" s="231">
        <v>0</v>
      </c>
      <c r="E35" s="220">
        <v>0</v>
      </c>
      <c r="F35" s="221">
        <v>1.3</v>
      </c>
    </row>
    <row r="36" spans="1:6" s="123" customFormat="1" ht="18" customHeight="1">
      <c r="A36" s="33" t="s">
        <v>152</v>
      </c>
      <c r="B36" s="215">
        <v>10.666666666666666</v>
      </c>
      <c r="C36" s="215">
        <v>218.75</v>
      </c>
      <c r="D36" s="216">
        <v>0.3</v>
      </c>
      <c r="E36" s="216">
        <v>1.45</v>
      </c>
      <c r="F36" s="217">
        <v>2.25</v>
      </c>
    </row>
    <row r="37" spans="1:6" s="123" customFormat="1" ht="18" customHeight="1">
      <c r="A37" s="88"/>
      <c r="B37" s="271"/>
      <c r="C37" s="271"/>
      <c r="D37" s="272"/>
      <c r="E37" s="272"/>
      <c r="F37" s="273"/>
    </row>
    <row r="38" spans="1:7" s="123" customFormat="1" ht="10.5">
      <c r="A38" s="141"/>
      <c r="B38" s="141"/>
      <c r="C38" s="141"/>
      <c r="D38" s="141"/>
      <c r="E38" s="141"/>
      <c r="F38" s="212"/>
      <c r="G38" s="212"/>
    </row>
    <row r="39" spans="1:6" s="88" customFormat="1" ht="69" customHeight="1">
      <c r="A39" s="33" t="s">
        <v>93</v>
      </c>
      <c r="B39" s="319" t="s">
        <v>561</v>
      </c>
      <c r="C39" s="319"/>
      <c r="D39" s="319"/>
      <c r="E39" s="319"/>
      <c r="F39" s="319"/>
    </row>
    <row r="40" spans="1:7" s="123" customFormat="1" ht="18" customHeight="1">
      <c r="A40" s="341" t="s">
        <v>133</v>
      </c>
      <c r="B40" s="343" t="s">
        <v>297</v>
      </c>
      <c r="C40" s="345" t="s">
        <v>50</v>
      </c>
      <c r="D40" s="340" t="s">
        <v>13</v>
      </c>
      <c r="E40" s="340"/>
      <c r="F40" s="340"/>
      <c r="G40" s="212"/>
    </row>
    <row r="41" spans="1:6" s="123" customFormat="1" ht="27" customHeight="1">
      <c r="A41" s="342"/>
      <c r="B41" s="344"/>
      <c r="C41" s="345"/>
      <c r="D41" s="209" t="s">
        <v>51</v>
      </c>
      <c r="E41" s="209" t="s">
        <v>52</v>
      </c>
      <c r="F41" s="209" t="s">
        <v>53</v>
      </c>
    </row>
    <row r="42" spans="1:6" ht="12.75">
      <c r="A42" s="225" t="s">
        <v>252</v>
      </c>
      <c r="B42" s="228">
        <v>10</v>
      </c>
      <c r="C42" s="228">
        <v>210</v>
      </c>
      <c r="D42" s="231">
        <v>0</v>
      </c>
      <c r="E42" s="220">
        <v>0</v>
      </c>
      <c r="F42" s="221">
        <v>0</v>
      </c>
    </row>
    <row r="43" spans="1:6" ht="12.75">
      <c r="A43" s="225" t="s">
        <v>254</v>
      </c>
      <c r="B43" s="228">
        <v>10</v>
      </c>
      <c r="C43" s="228">
        <v>181</v>
      </c>
      <c r="D43" s="231">
        <v>0.5</v>
      </c>
      <c r="E43" s="220">
        <v>0</v>
      </c>
      <c r="F43" s="221">
        <v>0</v>
      </c>
    </row>
    <row r="44" spans="1:6" ht="12.75">
      <c r="A44" s="225" t="s">
        <v>122</v>
      </c>
      <c r="B44" s="228">
        <v>10</v>
      </c>
      <c r="C44" s="228">
        <v>207</v>
      </c>
      <c r="D44" s="231">
        <v>0</v>
      </c>
      <c r="E44" s="220">
        <v>2</v>
      </c>
      <c r="F44" s="221">
        <v>0</v>
      </c>
    </row>
    <row r="45" spans="1:6" ht="21.75">
      <c r="A45" s="225" t="s">
        <v>245</v>
      </c>
      <c r="B45" s="228">
        <v>12</v>
      </c>
      <c r="C45" s="228">
        <v>227</v>
      </c>
      <c r="D45" s="231">
        <v>0</v>
      </c>
      <c r="E45" s="220">
        <v>0</v>
      </c>
      <c r="F45" s="221">
        <v>0</v>
      </c>
    </row>
    <row r="46" spans="1:6" ht="12.75">
      <c r="A46" s="225" t="s">
        <v>253</v>
      </c>
      <c r="B46" s="228">
        <v>11</v>
      </c>
      <c r="C46" s="228">
        <v>220</v>
      </c>
      <c r="D46" s="231">
        <v>0</v>
      </c>
      <c r="E46" s="220">
        <v>2</v>
      </c>
      <c r="F46" s="221">
        <v>0</v>
      </c>
    </row>
    <row r="47" spans="1:6" s="123" customFormat="1" ht="18" customHeight="1">
      <c r="A47" s="33" t="s">
        <v>422</v>
      </c>
      <c r="B47" s="215">
        <v>10.6</v>
      </c>
      <c r="C47" s="215">
        <v>209</v>
      </c>
      <c r="D47" s="216">
        <v>0.5</v>
      </c>
      <c r="E47" s="216">
        <v>2</v>
      </c>
      <c r="F47" s="217">
        <v>0</v>
      </c>
    </row>
    <row r="48" spans="1:6" s="123" customFormat="1" ht="10.5">
      <c r="A48" s="141"/>
      <c r="B48" s="141"/>
      <c r="C48" s="141"/>
      <c r="D48" s="141"/>
      <c r="E48" s="141"/>
      <c r="F48" s="212"/>
    </row>
    <row r="49" spans="1:6" s="123" customFormat="1" ht="10.5">
      <c r="A49" s="141"/>
      <c r="B49" s="141"/>
      <c r="C49" s="141"/>
      <c r="D49" s="141"/>
      <c r="E49" s="141"/>
      <c r="F49" s="212"/>
    </row>
    <row r="50" spans="1:6" s="88" customFormat="1" ht="69" customHeight="1">
      <c r="A50" s="33" t="s">
        <v>94</v>
      </c>
      <c r="B50" s="319" t="s">
        <v>562</v>
      </c>
      <c r="C50" s="319"/>
      <c r="D50" s="319"/>
      <c r="E50" s="319"/>
      <c r="F50" s="319"/>
    </row>
    <row r="51" spans="1:7" s="123" customFormat="1" ht="18" customHeight="1">
      <c r="A51" s="341" t="s">
        <v>133</v>
      </c>
      <c r="B51" s="343" t="s">
        <v>297</v>
      </c>
      <c r="C51" s="345" t="s">
        <v>50</v>
      </c>
      <c r="D51" s="340" t="s">
        <v>13</v>
      </c>
      <c r="E51" s="340"/>
      <c r="F51" s="340"/>
      <c r="G51" s="212"/>
    </row>
    <row r="52" spans="1:6" s="123" customFormat="1" ht="27" customHeight="1">
      <c r="A52" s="342"/>
      <c r="B52" s="344"/>
      <c r="C52" s="345"/>
      <c r="D52" s="209" t="s">
        <v>51</v>
      </c>
      <c r="E52" s="209" t="s">
        <v>52</v>
      </c>
      <c r="F52" s="209" t="s">
        <v>53</v>
      </c>
    </row>
    <row r="53" spans="1:6" ht="12.75">
      <c r="A53" s="225" t="s">
        <v>190</v>
      </c>
      <c r="B53" s="228">
        <v>10.666666666666666</v>
      </c>
      <c r="C53" s="228">
        <v>209</v>
      </c>
      <c r="D53" s="231">
        <v>0</v>
      </c>
      <c r="E53" s="220">
        <v>0</v>
      </c>
      <c r="F53" s="221">
        <v>3</v>
      </c>
    </row>
    <row r="54" spans="1:6" ht="12.75">
      <c r="A54" s="225" t="s">
        <v>181</v>
      </c>
      <c r="B54" s="228">
        <v>10</v>
      </c>
      <c r="C54" s="228">
        <v>176</v>
      </c>
      <c r="D54" s="231">
        <v>0</v>
      </c>
      <c r="E54" s="220">
        <v>0</v>
      </c>
      <c r="F54" s="221">
        <v>2.3</v>
      </c>
    </row>
    <row r="55" spans="1:6" ht="12.75">
      <c r="A55" s="225" t="s">
        <v>159</v>
      </c>
      <c r="B55" s="228">
        <v>11</v>
      </c>
      <c r="C55" s="228">
        <v>210</v>
      </c>
      <c r="D55" s="231">
        <v>0</v>
      </c>
      <c r="E55" s="220">
        <v>0</v>
      </c>
      <c r="F55" s="221">
        <v>2.3</v>
      </c>
    </row>
    <row r="56" spans="1:6" ht="12.75">
      <c r="A56" s="225" t="s">
        <v>160</v>
      </c>
      <c r="B56" s="228">
        <v>10</v>
      </c>
      <c r="C56" s="228">
        <v>200</v>
      </c>
      <c r="D56" s="231">
        <v>0</v>
      </c>
      <c r="E56" s="220">
        <v>0</v>
      </c>
      <c r="F56" s="221">
        <v>2</v>
      </c>
    </row>
    <row r="57" spans="1:6" ht="12.75">
      <c r="A57" s="225" t="s">
        <v>191</v>
      </c>
      <c r="B57" s="228">
        <v>10</v>
      </c>
      <c r="C57" s="228">
        <v>210</v>
      </c>
      <c r="D57" s="231">
        <v>0</v>
      </c>
      <c r="E57" s="220">
        <v>0</v>
      </c>
      <c r="F57" s="221">
        <v>1</v>
      </c>
    </row>
    <row r="58" spans="1:6" ht="12.75">
      <c r="A58" s="225" t="s">
        <v>161</v>
      </c>
      <c r="B58" s="228">
        <v>10</v>
      </c>
      <c r="C58" s="228">
        <v>200</v>
      </c>
      <c r="D58" s="231">
        <v>0</v>
      </c>
      <c r="E58" s="220">
        <v>0</v>
      </c>
      <c r="F58" s="221">
        <v>1.5</v>
      </c>
    </row>
    <row r="59" spans="1:6" ht="12.75">
      <c r="A59" s="225" t="s">
        <v>192</v>
      </c>
      <c r="B59" s="228">
        <v>12</v>
      </c>
      <c r="C59" s="228">
        <v>225</v>
      </c>
      <c r="D59" s="231">
        <v>0</v>
      </c>
      <c r="E59" s="220">
        <v>0</v>
      </c>
      <c r="F59" s="221">
        <v>2</v>
      </c>
    </row>
    <row r="60" spans="1:6" ht="12.75">
      <c r="A60" s="225" t="s">
        <v>163</v>
      </c>
      <c r="B60" s="228">
        <v>10</v>
      </c>
      <c r="C60" s="228">
        <v>193</v>
      </c>
      <c r="D60" s="231">
        <v>0.3</v>
      </c>
      <c r="E60" s="220">
        <v>0</v>
      </c>
      <c r="F60" s="221">
        <v>0</v>
      </c>
    </row>
    <row r="61" spans="1:6" ht="12.75">
      <c r="A61" s="225" t="s">
        <v>164</v>
      </c>
      <c r="B61" s="228">
        <v>11</v>
      </c>
      <c r="C61" s="228">
        <v>196</v>
      </c>
      <c r="D61" s="231">
        <v>0</v>
      </c>
      <c r="E61" s="220">
        <v>0</v>
      </c>
      <c r="F61" s="221">
        <v>1.3</v>
      </c>
    </row>
    <row r="62" spans="1:6" ht="12.75">
      <c r="A62" s="225" t="s">
        <v>166</v>
      </c>
      <c r="B62" s="228">
        <v>11</v>
      </c>
      <c r="C62" s="228">
        <v>222</v>
      </c>
      <c r="D62" s="231">
        <v>0</v>
      </c>
      <c r="E62" s="220">
        <v>0</v>
      </c>
      <c r="F62" s="221">
        <v>2.3</v>
      </c>
    </row>
    <row r="63" spans="1:6" ht="12.75">
      <c r="A63" s="225" t="s">
        <v>184</v>
      </c>
      <c r="B63" s="228">
        <v>10</v>
      </c>
      <c r="C63" s="228">
        <v>200</v>
      </c>
      <c r="D63" s="231">
        <v>0</v>
      </c>
      <c r="E63" s="220">
        <v>0</v>
      </c>
      <c r="F63" s="221">
        <v>1.3</v>
      </c>
    </row>
    <row r="64" spans="1:6" ht="12.75">
      <c r="A64" s="225" t="s">
        <v>172</v>
      </c>
      <c r="B64" s="228">
        <v>11</v>
      </c>
      <c r="C64" s="228">
        <v>222</v>
      </c>
      <c r="D64" s="231">
        <v>0</v>
      </c>
      <c r="E64" s="220">
        <v>0</v>
      </c>
      <c r="F64" s="221">
        <v>0</v>
      </c>
    </row>
    <row r="65" spans="1:6" ht="12.75">
      <c r="A65" s="225" t="s">
        <v>174</v>
      </c>
      <c r="B65" s="228">
        <v>11</v>
      </c>
      <c r="C65" s="228">
        <v>196</v>
      </c>
      <c r="D65" s="231">
        <v>0</v>
      </c>
      <c r="E65" s="220">
        <v>0</v>
      </c>
      <c r="F65" s="221">
        <v>2.316666666666667</v>
      </c>
    </row>
    <row r="66" spans="1:6" ht="12.75">
      <c r="A66" s="225" t="s">
        <v>175</v>
      </c>
      <c r="B66" s="228">
        <v>10</v>
      </c>
      <c r="C66" s="228">
        <v>207</v>
      </c>
      <c r="D66" s="231">
        <v>0</v>
      </c>
      <c r="E66" s="220">
        <v>0</v>
      </c>
      <c r="F66" s="221">
        <v>2.5</v>
      </c>
    </row>
    <row r="67" spans="1:6" ht="12.75">
      <c r="A67" s="225" t="s">
        <v>176</v>
      </c>
      <c r="B67" s="228">
        <v>10</v>
      </c>
      <c r="C67" s="228">
        <v>195</v>
      </c>
      <c r="D67" s="231">
        <v>1</v>
      </c>
      <c r="E67" s="220">
        <v>0</v>
      </c>
      <c r="F67" s="221">
        <v>2</v>
      </c>
    </row>
    <row r="68" spans="1:6" ht="12.75">
      <c r="A68" s="225" t="s">
        <v>187</v>
      </c>
      <c r="B68" s="228">
        <v>11</v>
      </c>
      <c r="C68" s="228">
        <v>210</v>
      </c>
      <c r="D68" s="231">
        <v>0</v>
      </c>
      <c r="E68" s="220">
        <v>0</v>
      </c>
      <c r="F68" s="221">
        <v>1</v>
      </c>
    </row>
    <row r="69" spans="1:6" ht="12.75">
      <c r="A69" s="225" t="s">
        <v>193</v>
      </c>
      <c r="B69" s="228">
        <v>11</v>
      </c>
      <c r="C69" s="228">
        <v>225</v>
      </c>
      <c r="D69" s="231">
        <v>0</v>
      </c>
      <c r="E69" s="220">
        <v>0</v>
      </c>
      <c r="F69" s="221">
        <v>3</v>
      </c>
    </row>
    <row r="70" spans="1:6" ht="12.75">
      <c r="A70" s="225" t="s">
        <v>180</v>
      </c>
      <c r="B70" s="228">
        <v>10</v>
      </c>
      <c r="C70" s="228">
        <v>196</v>
      </c>
      <c r="D70" s="231">
        <v>0</v>
      </c>
      <c r="E70" s="220">
        <v>0</v>
      </c>
      <c r="F70" s="221">
        <v>0</v>
      </c>
    </row>
    <row r="71" spans="1:6" ht="12.75">
      <c r="A71" s="225" t="s">
        <v>194</v>
      </c>
      <c r="B71" s="228">
        <v>10</v>
      </c>
      <c r="C71" s="228">
        <v>170</v>
      </c>
      <c r="D71" s="231">
        <v>0</v>
      </c>
      <c r="E71" s="220">
        <v>0</v>
      </c>
      <c r="F71" s="221">
        <v>0</v>
      </c>
    </row>
    <row r="72" spans="1:6" ht="12.75">
      <c r="A72" s="225" t="s">
        <v>195</v>
      </c>
      <c r="B72" s="228">
        <v>11</v>
      </c>
      <c r="C72" s="228">
        <v>215</v>
      </c>
      <c r="D72" s="231">
        <v>0</v>
      </c>
      <c r="E72" s="220">
        <v>0</v>
      </c>
      <c r="F72" s="221">
        <v>1</v>
      </c>
    </row>
    <row r="73" spans="1:6" s="123" customFormat="1" ht="33.75" customHeight="1">
      <c r="A73" s="63" t="s">
        <v>393</v>
      </c>
      <c r="B73" s="215">
        <v>10.53333333333335</v>
      </c>
      <c r="C73" s="215">
        <v>203.85</v>
      </c>
      <c r="D73" s="216">
        <v>0.45</v>
      </c>
      <c r="E73" s="216">
        <v>0</v>
      </c>
      <c r="F73" s="217">
        <v>2.026041666666665</v>
      </c>
    </row>
    <row r="74" spans="1:6" s="123" customFormat="1" ht="10.5">
      <c r="A74" s="141"/>
      <c r="B74" s="212"/>
      <c r="C74" s="212"/>
      <c r="D74" s="212"/>
      <c r="E74" s="212"/>
      <c r="F74" s="212"/>
    </row>
    <row r="75" spans="1:6" s="123" customFormat="1" ht="10.5">
      <c r="A75" s="156"/>
      <c r="B75" s="256"/>
      <c r="C75" s="256"/>
      <c r="D75" s="256"/>
      <c r="E75" s="256"/>
      <c r="F75" s="256"/>
    </row>
    <row r="76" spans="1:7" s="123" customFormat="1" ht="10.5">
      <c r="A76" s="156" t="s">
        <v>189</v>
      </c>
      <c r="B76" s="212"/>
      <c r="C76" s="212"/>
      <c r="D76" s="212"/>
      <c r="E76" s="212"/>
      <c r="F76" s="212"/>
      <c r="G76" s="212"/>
    </row>
    <row r="77" spans="1:6" s="88" customFormat="1" ht="69" customHeight="1">
      <c r="A77" s="33" t="s">
        <v>95</v>
      </c>
      <c r="B77" s="319" t="s">
        <v>563</v>
      </c>
      <c r="C77" s="319"/>
      <c r="D77" s="319"/>
      <c r="E77" s="319"/>
      <c r="F77" s="319"/>
    </row>
    <row r="78" spans="1:7" s="123" customFormat="1" ht="18" customHeight="1">
      <c r="A78" s="341" t="s">
        <v>133</v>
      </c>
      <c r="B78" s="343" t="s">
        <v>297</v>
      </c>
      <c r="C78" s="345" t="s">
        <v>50</v>
      </c>
      <c r="D78" s="340" t="s">
        <v>13</v>
      </c>
      <c r="E78" s="340"/>
      <c r="F78" s="340"/>
      <c r="G78" s="212"/>
    </row>
    <row r="79" spans="1:6" s="123" customFormat="1" ht="27" customHeight="1">
      <c r="A79" s="342"/>
      <c r="B79" s="344"/>
      <c r="C79" s="345"/>
      <c r="D79" s="209" t="s">
        <v>51</v>
      </c>
      <c r="E79" s="209" t="s">
        <v>52</v>
      </c>
      <c r="F79" s="209" t="s">
        <v>53</v>
      </c>
    </row>
    <row r="80" spans="1:6" ht="12.75">
      <c r="A80" s="225" t="s">
        <v>265</v>
      </c>
      <c r="B80" s="228">
        <v>12</v>
      </c>
      <c r="C80" s="228">
        <v>233</v>
      </c>
      <c r="D80" s="231">
        <v>0</v>
      </c>
      <c r="E80" s="220">
        <v>0</v>
      </c>
      <c r="F80" s="221">
        <v>2.5</v>
      </c>
    </row>
    <row r="81" spans="1:6" ht="12.75">
      <c r="A81" s="225" t="s">
        <v>266</v>
      </c>
      <c r="B81" s="228">
        <v>11</v>
      </c>
      <c r="C81" s="228">
        <v>214</v>
      </c>
      <c r="D81" s="231">
        <v>0</v>
      </c>
      <c r="E81" s="220">
        <v>0</v>
      </c>
      <c r="F81" s="221">
        <v>2</v>
      </c>
    </row>
    <row r="82" spans="1:6" ht="12.75">
      <c r="A82" s="225" t="s">
        <v>272</v>
      </c>
      <c r="B82" s="228">
        <v>11</v>
      </c>
      <c r="C82" s="228">
        <v>216</v>
      </c>
      <c r="D82" s="231">
        <v>0</v>
      </c>
      <c r="E82" s="220">
        <v>0</v>
      </c>
      <c r="F82" s="221">
        <v>2.3</v>
      </c>
    </row>
    <row r="83" spans="1:6" ht="12.75">
      <c r="A83" s="225" t="s">
        <v>273</v>
      </c>
      <c r="B83" s="228">
        <v>11</v>
      </c>
      <c r="C83" s="228">
        <v>230</v>
      </c>
      <c r="D83" s="231">
        <v>0</v>
      </c>
      <c r="E83" s="220">
        <v>0</v>
      </c>
      <c r="F83" s="221">
        <v>3.3</v>
      </c>
    </row>
    <row r="84" spans="1:6" ht="12.75">
      <c r="A84" s="225" t="s">
        <v>294</v>
      </c>
      <c r="B84" s="228">
        <v>11</v>
      </c>
      <c r="C84" s="228">
        <v>211</v>
      </c>
      <c r="D84" s="231">
        <v>0</v>
      </c>
      <c r="E84" s="220">
        <v>0</v>
      </c>
      <c r="F84" s="221">
        <v>0</v>
      </c>
    </row>
    <row r="85" spans="1:6" ht="12.75">
      <c r="A85" s="225" t="s">
        <v>295</v>
      </c>
      <c r="B85" s="228">
        <v>11</v>
      </c>
      <c r="C85" s="228">
        <v>215</v>
      </c>
      <c r="D85" s="231">
        <v>0</v>
      </c>
      <c r="E85" s="220">
        <v>0</v>
      </c>
      <c r="F85" s="221">
        <v>0</v>
      </c>
    </row>
    <row r="86" spans="1:6" ht="12.75">
      <c r="A86" s="225" t="s">
        <v>124</v>
      </c>
      <c r="B86" s="228">
        <v>11</v>
      </c>
      <c r="C86" s="228">
        <v>206</v>
      </c>
      <c r="D86" s="231">
        <v>1</v>
      </c>
      <c r="E86" s="220">
        <v>0</v>
      </c>
      <c r="F86" s="221">
        <v>1.45</v>
      </c>
    </row>
    <row r="87" spans="1:6" ht="12.75">
      <c r="A87" s="225" t="s">
        <v>285</v>
      </c>
      <c r="B87" s="228">
        <v>10</v>
      </c>
      <c r="C87" s="228">
        <v>190</v>
      </c>
      <c r="D87" s="231">
        <v>0</v>
      </c>
      <c r="E87" s="220">
        <v>0</v>
      </c>
      <c r="F87" s="221">
        <v>3</v>
      </c>
    </row>
    <row r="88" spans="1:6" ht="12.75">
      <c r="A88" s="225" t="s">
        <v>287</v>
      </c>
      <c r="B88" s="228">
        <v>11</v>
      </c>
      <c r="C88" s="228">
        <v>220</v>
      </c>
      <c r="D88" s="231">
        <v>0.5</v>
      </c>
      <c r="E88" s="220">
        <v>0</v>
      </c>
      <c r="F88" s="221">
        <v>2.5</v>
      </c>
    </row>
    <row r="89" spans="1:6" ht="12.75">
      <c r="A89" s="225" t="s">
        <v>291</v>
      </c>
      <c r="B89" s="228">
        <v>11</v>
      </c>
      <c r="C89" s="228">
        <v>211</v>
      </c>
      <c r="D89" s="231">
        <v>0</v>
      </c>
      <c r="E89" s="220">
        <v>0</v>
      </c>
      <c r="F89" s="221">
        <v>0</v>
      </c>
    </row>
    <row r="90" spans="1:6" ht="12.75">
      <c r="A90" s="225" t="s">
        <v>296</v>
      </c>
      <c r="B90" s="228">
        <v>11</v>
      </c>
      <c r="C90" s="228">
        <v>194</v>
      </c>
      <c r="D90" s="231">
        <v>0</v>
      </c>
      <c r="E90" s="220">
        <v>0</v>
      </c>
      <c r="F90" s="221">
        <v>2</v>
      </c>
    </row>
    <row r="91" spans="1:6" s="123" customFormat="1" ht="33.75" customHeight="1">
      <c r="A91" s="63" t="s">
        <v>298</v>
      </c>
      <c r="B91" s="215">
        <v>11</v>
      </c>
      <c r="C91" s="215">
        <v>212.72727272727272</v>
      </c>
      <c r="D91" s="216">
        <v>0.55</v>
      </c>
      <c r="E91" s="216">
        <v>0</v>
      </c>
      <c r="F91" s="217">
        <v>2.33125</v>
      </c>
    </row>
    <row r="92" s="123" customFormat="1" ht="10.5">
      <c r="G92" s="212"/>
    </row>
    <row r="93" s="123" customFormat="1" ht="10.5">
      <c r="G93" s="212"/>
    </row>
    <row r="94" s="123" customFormat="1" ht="10.5"/>
    <row r="95" s="123" customFormat="1" ht="10.5"/>
    <row r="96" spans="1:6" s="88" customFormat="1" ht="69" customHeight="1">
      <c r="A96" s="33" t="s">
        <v>96</v>
      </c>
      <c r="B96" s="319" t="s">
        <v>564</v>
      </c>
      <c r="C96" s="319"/>
      <c r="D96" s="319"/>
      <c r="E96" s="319"/>
      <c r="F96" s="319"/>
    </row>
    <row r="97" spans="1:7" s="123" customFormat="1" ht="18" customHeight="1">
      <c r="A97" s="341" t="s">
        <v>133</v>
      </c>
      <c r="B97" s="343" t="s">
        <v>297</v>
      </c>
      <c r="C97" s="345" t="s">
        <v>50</v>
      </c>
      <c r="D97" s="340" t="s">
        <v>13</v>
      </c>
      <c r="E97" s="340"/>
      <c r="F97" s="340"/>
      <c r="G97" s="212"/>
    </row>
    <row r="98" spans="1:6" s="123" customFormat="1" ht="27" customHeight="1">
      <c r="A98" s="342"/>
      <c r="B98" s="344"/>
      <c r="C98" s="345"/>
      <c r="D98" s="209" t="s">
        <v>51</v>
      </c>
      <c r="E98" s="209" t="s">
        <v>52</v>
      </c>
      <c r="F98" s="209" t="s">
        <v>53</v>
      </c>
    </row>
    <row r="99" spans="1:6" ht="12.75">
      <c r="A99" s="225" t="s">
        <v>335</v>
      </c>
      <c r="B99" s="228">
        <v>11</v>
      </c>
      <c r="C99" s="228">
        <v>224</v>
      </c>
      <c r="D99" s="231">
        <v>0</v>
      </c>
      <c r="E99" s="220">
        <v>0</v>
      </c>
      <c r="F99" s="221">
        <v>0</v>
      </c>
    </row>
    <row r="100" spans="1:6" ht="12.75">
      <c r="A100" s="225" t="s">
        <v>125</v>
      </c>
      <c r="B100" s="228">
        <v>10.5625</v>
      </c>
      <c r="C100" s="228">
        <v>202</v>
      </c>
      <c r="D100" s="231">
        <v>0.5</v>
      </c>
      <c r="E100" s="220">
        <v>1</v>
      </c>
      <c r="F100" s="221">
        <v>1.3833333333333335</v>
      </c>
    </row>
    <row r="101" spans="1:6" ht="21.75">
      <c r="A101" s="225" t="s">
        <v>326</v>
      </c>
      <c r="B101" s="228">
        <v>11</v>
      </c>
      <c r="C101" s="228">
        <v>215</v>
      </c>
      <c r="D101" s="231">
        <v>0</v>
      </c>
      <c r="E101" s="220">
        <v>0</v>
      </c>
      <c r="F101" s="221">
        <v>2.3</v>
      </c>
    </row>
    <row r="102" spans="1:6" ht="12.75">
      <c r="A102" s="225" t="s">
        <v>325</v>
      </c>
      <c r="B102" s="228">
        <v>12</v>
      </c>
      <c r="C102" s="228">
        <v>228</v>
      </c>
      <c r="D102" s="231">
        <v>0</v>
      </c>
      <c r="E102" s="220">
        <v>0</v>
      </c>
      <c r="F102" s="221">
        <v>2</v>
      </c>
    </row>
    <row r="103" spans="1:6" ht="12.75">
      <c r="A103" s="225" t="s">
        <v>320</v>
      </c>
      <c r="B103" s="228">
        <v>11</v>
      </c>
      <c r="C103" s="228">
        <v>220</v>
      </c>
      <c r="D103" s="231">
        <v>0</v>
      </c>
      <c r="E103" s="220">
        <v>0</v>
      </c>
      <c r="F103" s="221">
        <v>0</v>
      </c>
    </row>
    <row r="104" spans="1:6" ht="12.75">
      <c r="A104" s="225" t="s">
        <v>318</v>
      </c>
      <c r="B104" s="228">
        <v>11.5</v>
      </c>
      <c r="C104" s="228">
        <v>226.5</v>
      </c>
      <c r="D104" s="231">
        <v>0</v>
      </c>
      <c r="E104" s="220">
        <v>0</v>
      </c>
      <c r="F104" s="221">
        <v>1</v>
      </c>
    </row>
    <row r="105" spans="1:6" ht="12.75">
      <c r="A105" s="225" t="s">
        <v>316</v>
      </c>
      <c r="B105" s="228">
        <v>11</v>
      </c>
      <c r="C105" s="228">
        <v>214</v>
      </c>
      <c r="D105" s="231">
        <v>0</v>
      </c>
      <c r="E105" s="220">
        <v>0</v>
      </c>
      <c r="F105" s="221">
        <v>0</v>
      </c>
    </row>
    <row r="106" spans="1:6" ht="12.75">
      <c r="A106" s="225" t="s">
        <v>314</v>
      </c>
      <c r="B106" s="228">
        <v>11.5</v>
      </c>
      <c r="C106" s="228">
        <v>218</v>
      </c>
      <c r="D106" s="231">
        <v>0</v>
      </c>
      <c r="E106" s="220">
        <v>0</v>
      </c>
      <c r="F106" s="221">
        <v>2</v>
      </c>
    </row>
    <row r="107" spans="1:6" ht="12.75">
      <c r="A107" s="225" t="s">
        <v>310</v>
      </c>
      <c r="B107" s="228">
        <v>11</v>
      </c>
      <c r="C107" s="228">
        <v>219</v>
      </c>
      <c r="D107" s="231">
        <v>0</v>
      </c>
      <c r="E107" s="220">
        <v>0</v>
      </c>
      <c r="F107" s="221">
        <v>0</v>
      </c>
    </row>
    <row r="108" spans="1:6" ht="21.75">
      <c r="A108" s="225" t="s">
        <v>347</v>
      </c>
      <c r="B108" s="228">
        <v>11</v>
      </c>
      <c r="C108" s="228">
        <v>208.33333333333334</v>
      </c>
      <c r="D108" s="231">
        <v>0</v>
      </c>
      <c r="E108" s="220">
        <v>0</v>
      </c>
      <c r="F108" s="221">
        <v>2.225</v>
      </c>
    </row>
    <row r="109" spans="1:6" ht="21.75">
      <c r="A109" s="225" t="s">
        <v>304</v>
      </c>
      <c r="B109" s="228">
        <v>11.5</v>
      </c>
      <c r="C109" s="228">
        <v>223.25</v>
      </c>
      <c r="D109" s="231">
        <v>0.15</v>
      </c>
      <c r="E109" s="220">
        <v>0</v>
      </c>
      <c r="F109" s="221">
        <v>1.15</v>
      </c>
    </row>
    <row r="110" spans="1:6" ht="12.75">
      <c r="A110" s="225" t="s">
        <v>301</v>
      </c>
      <c r="B110" s="228">
        <v>10</v>
      </c>
      <c r="C110" s="228">
        <v>193</v>
      </c>
      <c r="D110" s="231">
        <v>0</v>
      </c>
      <c r="E110" s="220">
        <v>0</v>
      </c>
      <c r="F110" s="221">
        <v>1</v>
      </c>
    </row>
    <row r="111" spans="1:6" ht="12.75">
      <c r="A111" s="225" t="s">
        <v>299</v>
      </c>
      <c r="B111" s="228">
        <v>11</v>
      </c>
      <c r="C111" s="228">
        <v>228</v>
      </c>
      <c r="D111" s="231">
        <v>0</v>
      </c>
      <c r="E111" s="220">
        <v>1.3</v>
      </c>
      <c r="F111" s="221">
        <v>0</v>
      </c>
    </row>
    <row r="112" spans="1:6" s="123" customFormat="1" ht="33.75" customHeight="1">
      <c r="A112" s="63" t="s">
        <v>396</v>
      </c>
      <c r="B112" s="215">
        <v>10.945945945945946</v>
      </c>
      <c r="C112" s="215">
        <v>206.24324324324326</v>
      </c>
      <c r="D112" s="216">
        <v>0.325</v>
      </c>
      <c r="E112" s="216">
        <v>1.15</v>
      </c>
      <c r="F112" s="217">
        <v>1.3175925925925926</v>
      </c>
    </row>
    <row r="113" s="123" customFormat="1" ht="10.5"/>
    <row r="114" s="123" customFormat="1" ht="10.5">
      <c r="A114" s="123" t="s">
        <v>348</v>
      </c>
    </row>
    <row r="115" s="123" customFormat="1" ht="10.5"/>
    <row r="116" s="123" customFormat="1" ht="10.5"/>
    <row r="117" spans="1:6" s="88" customFormat="1" ht="69" customHeight="1">
      <c r="A117" s="33" t="s">
        <v>97</v>
      </c>
      <c r="B117" s="319" t="s">
        <v>565</v>
      </c>
      <c r="C117" s="319"/>
      <c r="D117" s="319"/>
      <c r="E117" s="319"/>
      <c r="F117" s="319"/>
    </row>
    <row r="118" spans="1:7" s="123" customFormat="1" ht="18" customHeight="1">
      <c r="A118" s="341" t="s">
        <v>133</v>
      </c>
      <c r="B118" s="343" t="s">
        <v>297</v>
      </c>
      <c r="C118" s="345" t="s">
        <v>50</v>
      </c>
      <c r="D118" s="340" t="s">
        <v>13</v>
      </c>
      <c r="E118" s="340"/>
      <c r="F118" s="340"/>
      <c r="G118" s="212"/>
    </row>
    <row r="119" spans="1:6" s="123" customFormat="1" ht="27" customHeight="1">
      <c r="A119" s="342"/>
      <c r="B119" s="344"/>
      <c r="C119" s="345"/>
      <c r="D119" s="209" t="s">
        <v>51</v>
      </c>
      <c r="E119" s="209" t="s">
        <v>52</v>
      </c>
      <c r="F119" s="209" t="s">
        <v>53</v>
      </c>
    </row>
    <row r="120" spans="1:6" ht="12.75">
      <c r="A120" s="225" t="s">
        <v>126</v>
      </c>
      <c r="B120" s="228">
        <v>11.333333333333334</v>
      </c>
      <c r="C120" s="228">
        <v>222</v>
      </c>
      <c r="D120" s="231">
        <v>0</v>
      </c>
      <c r="E120" s="220">
        <v>1.5</v>
      </c>
      <c r="F120" s="221">
        <v>2</v>
      </c>
    </row>
    <row r="121" spans="1:6" ht="12.75">
      <c r="A121" s="225" t="s">
        <v>358</v>
      </c>
      <c r="B121" s="228">
        <v>10</v>
      </c>
      <c r="C121" s="228">
        <v>186</v>
      </c>
      <c r="D121" s="231">
        <v>0</v>
      </c>
      <c r="E121" s="220">
        <v>0</v>
      </c>
      <c r="F121" s="221">
        <v>4</v>
      </c>
    </row>
    <row r="122" spans="1:6" ht="12.75">
      <c r="A122" s="225" t="s">
        <v>360</v>
      </c>
      <c r="B122" s="228">
        <v>12</v>
      </c>
      <c r="C122" s="228">
        <v>234</v>
      </c>
      <c r="D122" s="231">
        <v>1</v>
      </c>
      <c r="E122" s="220">
        <v>0</v>
      </c>
      <c r="F122" s="221">
        <v>0</v>
      </c>
    </row>
    <row r="123" spans="1:6" ht="12.75">
      <c r="A123" s="225" t="s">
        <v>366</v>
      </c>
      <c r="B123" s="228">
        <v>11</v>
      </c>
      <c r="C123" s="228">
        <v>220</v>
      </c>
      <c r="D123" s="231">
        <v>0</v>
      </c>
      <c r="E123" s="220">
        <v>0</v>
      </c>
      <c r="F123" s="221">
        <v>0</v>
      </c>
    </row>
    <row r="124" spans="1:6" s="123" customFormat="1" ht="33.75" customHeight="1">
      <c r="A124" s="63" t="s">
        <v>398</v>
      </c>
      <c r="B124" s="215">
        <v>11.083333333333334</v>
      </c>
      <c r="C124" s="215">
        <v>215.5</v>
      </c>
      <c r="D124" s="216">
        <v>1</v>
      </c>
      <c r="E124" s="216">
        <v>1.5</v>
      </c>
      <c r="F124" s="217">
        <v>3</v>
      </c>
    </row>
    <row r="125" s="123" customFormat="1" ht="10.5"/>
    <row r="126" s="123" customFormat="1" ht="10.5"/>
    <row r="127" spans="1:6" s="88" customFormat="1" ht="69" customHeight="1">
      <c r="A127" s="33" t="s">
        <v>98</v>
      </c>
      <c r="B127" s="319" t="s">
        <v>566</v>
      </c>
      <c r="C127" s="319"/>
      <c r="D127" s="319"/>
      <c r="E127" s="319"/>
      <c r="F127" s="319"/>
    </row>
    <row r="128" spans="1:7" s="123" customFormat="1" ht="18" customHeight="1">
      <c r="A128" s="341" t="s">
        <v>133</v>
      </c>
      <c r="B128" s="343" t="s">
        <v>297</v>
      </c>
      <c r="C128" s="345" t="s">
        <v>50</v>
      </c>
      <c r="D128" s="340" t="s">
        <v>13</v>
      </c>
      <c r="E128" s="340"/>
      <c r="F128" s="340"/>
      <c r="G128" s="212"/>
    </row>
    <row r="129" spans="1:6" s="123" customFormat="1" ht="27" customHeight="1">
      <c r="A129" s="342"/>
      <c r="B129" s="344"/>
      <c r="C129" s="345"/>
      <c r="D129" s="209" t="s">
        <v>51</v>
      </c>
      <c r="E129" s="209" t="s">
        <v>52</v>
      </c>
      <c r="F129" s="209" t="s">
        <v>53</v>
      </c>
    </row>
    <row r="130" spans="1:6" ht="12.75">
      <c r="A130" s="225" t="s">
        <v>369</v>
      </c>
      <c r="B130" s="228">
        <v>11</v>
      </c>
      <c r="C130" s="228">
        <v>216</v>
      </c>
      <c r="D130" s="231">
        <v>0</v>
      </c>
      <c r="E130" s="220">
        <v>0</v>
      </c>
      <c r="F130" s="221">
        <v>2</v>
      </c>
    </row>
    <row r="131" spans="1:6" ht="12.75">
      <c r="A131" s="225" t="s">
        <v>383</v>
      </c>
      <c r="B131" s="228">
        <v>11</v>
      </c>
      <c r="C131" s="228">
        <v>210</v>
      </c>
      <c r="D131" s="231">
        <v>0</v>
      </c>
      <c r="E131" s="220">
        <v>0</v>
      </c>
      <c r="F131" s="221">
        <v>2</v>
      </c>
    </row>
    <row r="132" spans="1:6" ht="12.75">
      <c r="A132" s="225" t="s">
        <v>384</v>
      </c>
      <c r="B132" s="228">
        <v>11</v>
      </c>
      <c r="C132" s="228">
        <v>212.5</v>
      </c>
      <c r="D132" s="231">
        <v>0</v>
      </c>
      <c r="E132" s="220">
        <v>0</v>
      </c>
      <c r="F132" s="221">
        <v>2</v>
      </c>
    </row>
    <row r="133" spans="1:6" ht="12.75">
      <c r="A133" s="225" t="s">
        <v>380</v>
      </c>
      <c r="B133" s="228">
        <v>11</v>
      </c>
      <c r="C133" s="228">
        <v>210.4</v>
      </c>
      <c r="D133" s="231">
        <v>0</v>
      </c>
      <c r="E133" s="220">
        <v>0</v>
      </c>
      <c r="F133" s="221">
        <v>2.525</v>
      </c>
    </row>
    <row r="134" spans="1:6" ht="12.75">
      <c r="A134" s="225" t="s">
        <v>127</v>
      </c>
      <c r="B134" s="228">
        <v>11</v>
      </c>
      <c r="C134" s="228">
        <v>218.83333333333334</v>
      </c>
      <c r="D134" s="231">
        <v>2.3</v>
      </c>
      <c r="E134" s="220">
        <v>0</v>
      </c>
      <c r="F134" s="221">
        <v>1.45</v>
      </c>
    </row>
    <row r="135" spans="1:6" ht="12.75">
      <c r="A135" s="225" t="s">
        <v>378</v>
      </c>
      <c r="B135" s="228">
        <v>12</v>
      </c>
      <c r="C135" s="228">
        <v>211.5</v>
      </c>
      <c r="D135" s="231">
        <v>0</v>
      </c>
      <c r="E135" s="220">
        <v>0</v>
      </c>
      <c r="F135" s="221">
        <v>2.075</v>
      </c>
    </row>
    <row r="136" spans="1:6" s="123" customFormat="1" ht="33.75" customHeight="1">
      <c r="A136" s="63" t="s">
        <v>401</v>
      </c>
      <c r="B136" s="215">
        <v>11.166666666666666</v>
      </c>
      <c r="C136" s="215">
        <v>213.20555555555498</v>
      </c>
      <c r="D136" s="216">
        <v>2.3</v>
      </c>
      <c r="E136" s="216">
        <v>0</v>
      </c>
      <c r="F136" s="217">
        <v>2.075</v>
      </c>
    </row>
    <row r="137" spans="1:6" s="123" customFormat="1" ht="10.5">
      <c r="A137" s="264"/>
      <c r="B137" s="266"/>
      <c r="C137" s="266"/>
      <c r="D137" s="265"/>
      <c r="E137" s="265"/>
      <c r="F137" s="265"/>
    </row>
    <row r="138" spans="1:6" s="88" customFormat="1" ht="69" customHeight="1">
      <c r="A138" s="33" t="s">
        <v>99</v>
      </c>
      <c r="B138" s="319" t="s">
        <v>567</v>
      </c>
      <c r="C138" s="319"/>
      <c r="D138" s="319"/>
      <c r="E138" s="319"/>
      <c r="F138" s="319"/>
    </row>
    <row r="139" spans="1:7" s="123" customFormat="1" ht="18" customHeight="1">
      <c r="A139" s="341" t="s">
        <v>133</v>
      </c>
      <c r="B139" s="343" t="s">
        <v>297</v>
      </c>
      <c r="C139" s="345" t="s">
        <v>50</v>
      </c>
      <c r="D139" s="340" t="s">
        <v>13</v>
      </c>
      <c r="E139" s="340"/>
      <c r="F139" s="340"/>
      <c r="G139" s="212"/>
    </row>
    <row r="140" spans="1:6" s="123" customFormat="1" ht="27" customHeight="1">
      <c r="A140" s="342"/>
      <c r="B140" s="344"/>
      <c r="C140" s="345"/>
      <c r="D140" s="209" t="s">
        <v>51</v>
      </c>
      <c r="E140" s="209" t="s">
        <v>52</v>
      </c>
      <c r="F140" s="209" t="s">
        <v>53</v>
      </c>
    </row>
    <row r="141" spans="1:6" ht="12.75">
      <c r="A141" s="225" t="s">
        <v>196</v>
      </c>
      <c r="B141" s="228">
        <v>10</v>
      </c>
      <c r="C141" s="228">
        <v>190</v>
      </c>
      <c r="D141" s="231">
        <v>0</v>
      </c>
      <c r="E141" s="220">
        <v>0</v>
      </c>
      <c r="F141" s="221">
        <v>0</v>
      </c>
    </row>
    <row r="142" spans="1:6" ht="12.75">
      <c r="A142" s="225" t="s">
        <v>207</v>
      </c>
      <c r="B142" s="228">
        <v>10.5</v>
      </c>
      <c r="C142" s="228">
        <v>204</v>
      </c>
      <c r="D142" s="231">
        <v>0</v>
      </c>
      <c r="E142" s="220">
        <v>0</v>
      </c>
      <c r="F142" s="221">
        <v>2.5</v>
      </c>
    </row>
    <row r="143" spans="1:6" ht="12.75">
      <c r="A143" s="225" t="s">
        <v>215</v>
      </c>
      <c r="B143" s="228">
        <v>11</v>
      </c>
      <c r="C143" s="228">
        <v>230</v>
      </c>
      <c r="D143" s="231">
        <v>0</v>
      </c>
      <c r="E143" s="220">
        <v>0</v>
      </c>
      <c r="F143" s="221">
        <v>0</v>
      </c>
    </row>
    <row r="144" spans="1:6" ht="21.75">
      <c r="A144" s="225" t="s">
        <v>197</v>
      </c>
      <c r="B144" s="228">
        <v>10</v>
      </c>
      <c r="C144" s="228">
        <v>188</v>
      </c>
      <c r="D144" s="231">
        <v>0</v>
      </c>
      <c r="E144" s="220">
        <v>0</v>
      </c>
      <c r="F144" s="221">
        <v>0</v>
      </c>
    </row>
    <row r="145" spans="1:6" ht="12.75">
      <c r="A145" s="225" t="s">
        <v>198</v>
      </c>
      <c r="B145" s="228">
        <v>11.166666666666666</v>
      </c>
      <c r="C145" s="228">
        <v>218.5</v>
      </c>
      <c r="D145" s="231">
        <v>1.3</v>
      </c>
      <c r="E145" s="220">
        <v>3</v>
      </c>
      <c r="F145" s="221">
        <v>0</v>
      </c>
    </row>
    <row r="146" spans="1:6" ht="12.75">
      <c r="A146" s="225" t="s">
        <v>199</v>
      </c>
      <c r="B146" s="228">
        <v>11.5</v>
      </c>
      <c r="C146" s="228">
        <v>226.75</v>
      </c>
      <c r="D146" s="231">
        <v>0</v>
      </c>
      <c r="E146" s="220">
        <v>0</v>
      </c>
      <c r="F146" s="221">
        <v>1</v>
      </c>
    </row>
    <row r="147" spans="1:6" ht="12.75">
      <c r="A147" s="225" t="s">
        <v>216</v>
      </c>
      <c r="B147" s="228">
        <v>10</v>
      </c>
      <c r="C147" s="228">
        <v>189</v>
      </c>
      <c r="D147" s="231">
        <v>0</v>
      </c>
      <c r="E147" s="220">
        <v>0</v>
      </c>
      <c r="F147" s="221">
        <v>0</v>
      </c>
    </row>
    <row r="148" spans="1:6" ht="12.75">
      <c r="A148" s="225" t="s">
        <v>200</v>
      </c>
      <c r="B148" s="228">
        <v>10</v>
      </c>
      <c r="C148" s="228">
        <v>192.3</v>
      </c>
      <c r="D148" s="231">
        <v>0.3</v>
      </c>
      <c r="E148" s="220">
        <v>0</v>
      </c>
      <c r="F148" s="221">
        <v>0</v>
      </c>
    </row>
    <row r="149" spans="1:6" ht="12.75">
      <c r="A149" s="225" t="s">
        <v>201</v>
      </c>
      <c r="B149" s="228">
        <v>10</v>
      </c>
      <c r="C149" s="228">
        <v>219</v>
      </c>
      <c r="D149" s="231">
        <v>0</v>
      </c>
      <c r="E149" s="220">
        <v>0</v>
      </c>
      <c r="F149" s="221">
        <v>0</v>
      </c>
    </row>
    <row r="150" spans="1:6" ht="12.75">
      <c r="A150" s="225" t="s">
        <v>217</v>
      </c>
      <c r="B150" s="228">
        <v>10</v>
      </c>
      <c r="C150" s="228">
        <v>186</v>
      </c>
      <c r="D150" s="231">
        <v>0</v>
      </c>
      <c r="E150" s="220">
        <v>0</v>
      </c>
      <c r="F150" s="221">
        <v>1</v>
      </c>
    </row>
    <row r="151" spans="1:6" ht="12.75">
      <c r="A151" s="225" t="s">
        <v>203</v>
      </c>
      <c r="B151" s="228">
        <v>10</v>
      </c>
      <c r="C151" s="228">
        <v>192</v>
      </c>
      <c r="D151" s="231">
        <v>0</v>
      </c>
      <c r="E151" s="220">
        <v>0</v>
      </c>
      <c r="F151" s="221">
        <v>0</v>
      </c>
    </row>
    <row r="152" spans="1:6" ht="12.75">
      <c r="A152" s="225" t="s">
        <v>204</v>
      </c>
      <c r="B152" s="228">
        <v>10</v>
      </c>
      <c r="C152" s="228">
        <v>192</v>
      </c>
      <c r="D152" s="231">
        <v>0</v>
      </c>
      <c r="E152" s="220">
        <v>0</v>
      </c>
      <c r="F152" s="221">
        <v>0</v>
      </c>
    </row>
    <row r="153" spans="1:6" ht="12.75">
      <c r="A153" s="225" t="s">
        <v>218</v>
      </c>
      <c r="B153" s="228">
        <v>10</v>
      </c>
      <c r="C153" s="228">
        <v>198</v>
      </c>
      <c r="D153" s="231">
        <v>0</v>
      </c>
      <c r="E153" s="220">
        <v>0</v>
      </c>
      <c r="F153" s="221">
        <v>2</v>
      </c>
    </row>
    <row r="154" spans="1:6" ht="12.75">
      <c r="A154" s="225" t="s">
        <v>219</v>
      </c>
      <c r="B154" s="228">
        <v>10</v>
      </c>
      <c r="C154" s="228">
        <v>189</v>
      </c>
      <c r="D154" s="231">
        <v>0</v>
      </c>
      <c r="E154" s="220">
        <v>0</v>
      </c>
      <c r="F154" s="221">
        <v>0</v>
      </c>
    </row>
    <row r="155" spans="1:6" ht="12.75">
      <c r="A155" s="225" t="s">
        <v>220</v>
      </c>
      <c r="B155" s="228">
        <v>10</v>
      </c>
      <c r="C155" s="228">
        <v>198</v>
      </c>
      <c r="D155" s="231">
        <v>0</v>
      </c>
      <c r="E155" s="220">
        <v>0</v>
      </c>
      <c r="F155" s="221">
        <v>0</v>
      </c>
    </row>
    <row r="156" spans="1:6" s="123" customFormat="1" ht="33.75" customHeight="1">
      <c r="A156" s="63" t="s">
        <v>402</v>
      </c>
      <c r="B156" s="215">
        <v>10.2777777777778</v>
      </c>
      <c r="C156" s="215">
        <v>200.83666666666667</v>
      </c>
      <c r="D156" s="216">
        <v>1</v>
      </c>
      <c r="E156" s="216">
        <v>3</v>
      </c>
      <c r="F156" s="217">
        <v>1.425</v>
      </c>
    </row>
    <row r="157" spans="1:7" s="123" customFormat="1" ht="10.5">
      <c r="A157" s="141"/>
      <c r="B157" s="141"/>
      <c r="C157" s="141"/>
      <c r="D157" s="141"/>
      <c r="E157" s="141"/>
      <c r="F157" s="141"/>
      <c r="G157" s="212"/>
    </row>
    <row r="158" spans="1:6" s="88" customFormat="1" ht="69" customHeight="1">
      <c r="A158" s="33" t="s">
        <v>100</v>
      </c>
      <c r="B158" s="319" t="s">
        <v>578</v>
      </c>
      <c r="C158" s="319"/>
      <c r="D158" s="319"/>
      <c r="E158" s="319"/>
      <c r="F158" s="319"/>
    </row>
    <row r="159" spans="1:7" s="123" customFormat="1" ht="18" customHeight="1">
      <c r="A159" s="341" t="s">
        <v>133</v>
      </c>
      <c r="B159" s="343" t="s">
        <v>297</v>
      </c>
      <c r="C159" s="345" t="s">
        <v>50</v>
      </c>
      <c r="D159" s="340" t="s">
        <v>13</v>
      </c>
      <c r="E159" s="340"/>
      <c r="F159" s="340"/>
      <c r="G159" s="212"/>
    </row>
    <row r="160" spans="1:6" s="123" customFormat="1" ht="27" customHeight="1">
      <c r="A160" s="342"/>
      <c r="B160" s="344"/>
      <c r="C160" s="345"/>
      <c r="D160" s="209" t="s">
        <v>51</v>
      </c>
      <c r="E160" s="209" t="s">
        <v>52</v>
      </c>
      <c r="F160" s="209" t="s">
        <v>53</v>
      </c>
    </row>
    <row r="161" spans="1:6" ht="12.75">
      <c r="A161" s="225" t="s">
        <v>129</v>
      </c>
      <c r="B161" s="228">
        <v>11</v>
      </c>
      <c r="C161" s="228">
        <v>217</v>
      </c>
      <c r="D161" s="231">
        <v>0</v>
      </c>
      <c r="E161" s="220">
        <v>0</v>
      </c>
      <c r="F161" s="221">
        <v>0</v>
      </c>
    </row>
    <row r="162" spans="1:6" s="123" customFormat="1" ht="18" customHeight="1">
      <c r="A162" s="33" t="s">
        <v>404</v>
      </c>
      <c r="B162" s="215">
        <v>11</v>
      </c>
      <c r="C162" s="215">
        <v>217</v>
      </c>
      <c r="D162" s="216">
        <v>0</v>
      </c>
      <c r="E162" s="216">
        <v>0</v>
      </c>
      <c r="F162" s="217">
        <v>0</v>
      </c>
    </row>
    <row r="163" s="123" customFormat="1" ht="10.5"/>
    <row r="164" s="123" customFormat="1" ht="10.5"/>
    <row r="165" s="123" customFormat="1" ht="10.5"/>
  </sheetData>
  <mergeCells count="51">
    <mergeCell ref="A3:A4"/>
    <mergeCell ref="B3:B4"/>
    <mergeCell ref="C3:C4"/>
    <mergeCell ref="D3:F3"/>
    <mergeCell ref="B39:F39"/>
    <mergeCell ref="B50:F50"/>
    <mergeCell ref="B77:F77"/>
    <mergeCell ref="B1:F1"/>
    <mergeCell ref="A24:F24"/>
    <mergeCell ref="A28:A29"/>
    <mergeCell ref="B28:B29"/>
    <mergeCell ref="C28:C29"/>
    <mergeCell ref="D28:F28"/>
    <mergeCell ref="B27:F27"/>
    <mergeCell ref="B96:F96"/>
    <mergeCell ref="B117:F117"/>
    <mergeCell ref="B127:F127"/>
    <mergeCell ref="B138:F138"/>
    <mergeCell ref="B158:F158"/>
    <mergeCell ref="A159:A160"/>
    <mergeCell ref="B159:B160"/>
    <mergeCell ref="C159:C160"/>
    <mergeCell ref="D159:F159"/>
    <mergeCell ref="A139:A140"/>
    <mergeCell ref="B139:B140"/>
    <mergeCell ref="C139:C140"/>
    <mergeCell ref="D139:F139"/>
    <mergeCell ref="A128:A129"/>
    <mergeCell ref="B128:B129"/>
    <mergeCell ref="C128:C129"/>
    <mergeCell ref="D128:F128"/>
    <mergeCell ref="A118:A119"/>
    <mergeCell ref="B118:B119"/>
    <mergeCell ref="C118:C119"/>
    <mergeCell ref="D118:F118"/>
    <mergeCell ref="A97:A98"/>
    <mergeCell ref="B97:B98"/>
    <mergeCell ref="C97:C98"/>
    <mergeCell ref="D97:F97"/>
    <mergeCell ref="A78:A79"/>
    <mergeCell ref="B78:B79"/>
    <mergeCell ref="C78:C79"/>
    <mergeCell ref="D78:F78"/>
    <mergeCell ref="A51:A52"/>
    <mergeCell ref="B51:B52"/>
    <mergeCell ref="C51:C52"/>
    <mergeCell ref="D51:F51"/>
    <mergeCell ref="A40:A41"/>
    <mergeCell ref="B40:B41"/>
    <mergeCell ref="C40:C41"/>
    <mergeCell ref="D40:F40"/>
  </mergeCells>
  <printOptions/>
  <pageMargins left="0.75" right="0.75" top="1" bottom="1" header="0.5" footer="0.5"/>
  <pageSetup horizontalDpi="600" verticalDpi="600" orientation="portrait" paperSize="9" r:id="rId1"/>
  <rowBreaks count="3" manualBreakCount="3">
    <brk id="26" max="255" man="1"/>
    <brk id="49" max="255" man="1"/>
    <brk id="12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11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1.140625" style="85" customWidth="1"/>
    <col min="2" max="3" width="8.8515625" style="85" customWidth="1"/>
    <col min="4" max="4" width="11.421875" style="85" bestFit="1" customWidth="1"/>
    <col min="5" max="5" width="11.7109375" style="85" customWidth="1"/>
    <col min="6" max="6" width="14.7109375" style="85" customWidth="1"/>
    <col min="7" max="16384" width="8.8515625" style="85" customWidth="1"/>
  </cols>
  <sheetData>
    <row r="1" spans="1:6" s="66" customFormat="1" ht="70.5" customHeight="1">
      <c r="A1" s="253" t="s">
        <v>101</v>
      </c>
      <c r="B1" s="339" t="s">
        <v>112</v>
      </c>
      <c r="C1" s="339"/>
      <c r="D1" s="339"/>
      <c r="E1" s="339"/>
      <c r="F1" s="339"/>
    </row>
    <row r="2" spans="1:6" s="90" customFormat="1" ht="12.75">
      <c r="A2" s="277"/>
      <c r="B2" s="277"/>
      <c r="C2" s="277"/>
      <c r="D2" s="277"/>
      <c r="E2" s="277"/>
      <c r="F2" s="278"/>
    </row>
    <row r="3" spans="1:6" s="2" customFormat="1" ht="39.75" customHeight="1">
      <c r="A3" s="338" t="s">
        <v>145</v>
      </c>
      <c r="B3" s="314" t="s">
        <v>233</v>
      </c>
      <c r="C3" s="314" t="s">
        <v>11</v>
      </c>
      <c r="D3" s="314" t="s">
        <v>13</v>
      </c>
      <c r="E3" s="314"/>
      <c r="F3" s="314"/>
    </row>
    <row r="4" spans="1:6" s="2" customFormat="1" ht="39.75" customHeight="1">
      <c r="A4" s="338"/>
      <c r="B4" s="314"/>
      <c r="C4" s="314"/>
      <c r="D4" s="268" t="s">
        <v>12</v>
      </c>
      <c r="E4" s="268" t="s">
        <v>14</v>
      </c>
      <c r="F4" s="268" t="s">
        <v>15</v>
      </c>
    </row>
    <row r="5" spans="1:6" s="183" customFormat="1" ht="21.75" customHeight="1">
      <c r="A5" s="241" t="s">
        <v>121</v>
      </c>
      <c r="B5" s="243">
        <v>10.666666666666666</v>
      </c>
      <c r="C5" s="243">
        <v>626</v>
      </c>
      <c r="D5" s="245">
        <v>0</v>
      </c>
      <c r="E5" s="238">
        <v>1</v>
      </c>
      <c r="F5" s="246">
        <v>2.525</v>
      </c>
    </row>
    <row r="6" spans="1:6" s="183" customFormat="1" ht="21.75" customHeight="1">
      <c r="A6" s="242" t="s">
        <v>122</v>
      </c>
      <c r="B6" s="244">
        <v>11.333333333333334</v>
      </c>
      <c r="C6" s="244">
        <v>242</v>
      </c>
      <c r="D6" s="247">
        <v>0.5</v>
      </c>
      <c r="E6" s="239">
        <v>2.3</v>
      </c>
      <c r="F6" s="248">
        <v>2</v>
      </c>
    </row>
    <row r="7" spans="1:6" s="183" customFormat="1" ht="21.75" customHeight="1">
      <c r="A7" s="242" t="s">
        <v>123</v>
      </c>
      <c r="B7" s="244">
        <v>11.5</v>
      </c>
      <c r="C7" s="244">
        <v>223</v>
      </c>
      <c r="D7" s="247">
        <v>0</v>
      </c>
      <c r="E7" s="239">
        <v>0</v>
      </c>
      <c r="F7" s="248">
        <v>3.051</v>
      </c>
    </row>
    <row r="8" spans="1:6" s="183" customFormat="1" ht="21.75" customHeight="1">
      <c r="A8" s="242" t="s">
        <v>124</v>
      </c>
      <c r="B8" s="244">
        <v>10.214285714285714</v>
      </c>
      <c r="C8" s="244">
        <v>198.42857142857142</v>
      </c>
      <c r="D8" s="247">
        <v>0</v>
      </c>
      <c r="E8" s="239">
        <v>0</v>
      </c>
      <c r="F8" s="248">
        <v>2.192857142857143</v>
      </c>
    </row>
    <row r="9" spans="1:6" s="183" customFormat="1" ht="21.75" customHeight="1">
      <c r="A9" s="242" t="s">
        <v>125</v>
      </c>
      <c r="B9" s="244">
        <v>10.833333333333334</v>
      </c>
      <c r="C9" s="244">
        <v>215</v>
      </c>
      <c r="D9" s="247">
        <v>0</v>
      </c>
      <c r="E9" s="239">
        <v>0</v>
      </c>
      <c r="F9" s="248">
        <v>1.43</v>
      </c>
    </row>
    <row r="10" spans="1:6" s="183" customFormat="1" ht="21.75" customHeight="1">
      <c r="A10" s="242" t="s">
        <v>126</v>
      </c>
      <c r="B10" s="244">
        <v>10.714285714285714</v>
      </c>
      <c r="C10" s="244">
        <v>210.28571428571428</v>
      </c>
      <c r="D10" s="247">
        <v>1.15</v>
      </c>
      <c r="E10" s="239">
        <v>1.5</v>
      </c>
      <c r="F10" s="248">
        <v>2</v>
      </c>
    </row>
    <row r="11" spans="1:6" s="183" customFormat="1" ht="21.75" customHeight="1">
      <c r="A11" s="242" t="s">
        <v>127</v>
      </c>
      <c r="B11" s="244">
        <v>11.2</v>
      </c>
      <c r="C11" s="244">
        <v>228.95</v>
      </c>
      <c r="D11" s="247">
        <v>0</v>
      </c>
      <c r="E11" s="239">
        <v>0</v>
      </c>
      <c r="F11" s="248">
        <v>2.4875</v>
      </c>
    </row>
    <row r="12" spans="1:6" s="183" customFormat="1" ht="21.75" customHeight="1">
      <c r="A12" s="242" t="s">
        <v>128</v>
      </c>
      <c r="B12" s="244">
        <v>11</v>
      </c>
      <c r="C12" s="244">
        <v>227.66666666666666</v>
      </c>
      <c r="D12" s="247">
        <v>0</v>
      </c>
      <c r="E12" s="239">
        <v>0</v>
      </c>
      <c r="F12" s="248">
        <v>0</v>
      </c>
    </row>
    <row r="13" spans="1:6" s="183" customFormat="1" ht="21.75" customHeight="1">
      <c r="A13" s="249" t="s">
        <v>129</v>
      </c>
      <c r="B13" s="250">
        <v>12</v>
      </c>
      <c r="C13" s="250">
        <v>212</v>
      </c>
      <c r="D13" s="251">
        <v>0</v>
      </c>
      <c r="E13" s="240">
        <v>0</v>
      </c>
      <c r="F13" s="252">
        <v>0</v>
      </c>
    </row>
    <row r="14" spans="1:6" s="183" customFormat="1" ht="21.75" customHeight="1">
      <c r="A14" s="253" t="s">
        <v>130</v>
      </c>
      <c r="B14" s="254">
        <f>SUM(B5:B13)/9</f>
        <v>11.05132275132275</v>
      </c>
      <c r="C14" s="254">
        <f>SUM(C5:C13)/9</f>
        <v>264.81455026455023</v>
      </c>
      <c r="D14" s="255">
        <v>1.025</v>
      </c>
      <c r="E14" s="255">
        <v>1.4666666666666666</v>
      </c>
      <c r="F14" s="255">
        <v>2.2409081632653027</v>
      </c>
    </row>
    <row r="15" s="2" customFormat="1" ht="11.25"/>
    <row r="16" s="2" customFormat="1" ht="11.25"/>
    <row r="17" s="2" customFormat="1" ht="11.25"/>
    <row r="18" s="2" customFormat="1" ht="11.25"/>
    <row r="19" s="2" customFormat="1" ht="11.25"/>
    <row r="20" s="2" customFormat="1" ht="11.25"/>
    <row r="21" s="2" customFormat="1" ht="11.25"/>
    <row r="22" s="2" customFormat="1" ht="11.25"/>
    <row r="23" s="2" customFormat="1" ht="11.25"/>
    <row r="24" spans="1:6" s="90" customFormat="1" ht="41.25" customHeight="1">
      <c r="A24" s="350" t="s">
        <v>132</v>
      </c>
      <c r="B24" s="350"/>
      <c r="C24" s="350"/>
      <c r="D24" s="350"/>
      <c r="E24" s="350"/>
      <c r="F24" s="350"/>
    </row>
    <row r="25" s="2" customFormat="1" ht="11.25"/>
    <row r="26" s="2" customFormat="1" ht="11.25"/>
    <row r="27" spans="1:6" s="88" customFormat="1" ht="69" customHeight="1">
      <c r="A27" s="33" t="s">
        <v>102</v>
      </c>
      <c r="B27" s="319" t="s">
        <v>568</v>
      </c>
      <c r="C27" s="319"/>
      <c r="D27" s="319"/>
      <c r="E27" s="319"/>
      <c r="F27" s="319"/>
    </row>
    <row r="28" spans="1:6" s="20" customFormat="1" ht="23.25" customHeight="1">
      <c r="A28" s="346" t="s">
        <v>133</v>
      </c>
      <c r="B28" s="348" t="s">
        <v>297</v>
      </c>
      <c r="C28" s="345" t="s">
        <v>50</v>
      </c>
      <c r="D28" s="340" t="s">
        <v>13</v>
      </c>
      <c r="E28" s="340"/>
      <c r="F28" s="340"/>
    </row>
    <row r="29" spans="1:6" s="20" customFormat="1" ht="27" customHeight="1">
      <c r="A29" s="347"/>
      <c r="B29" s="349"/>
      <c r="C29" s="345"/>
      <c r="D29" s="209" t="s">
        <v>51</v>
      </c>
      <c r="E29" s="209" t="s">
        <v>52</v>
      </c>
      <c r="F29" s="209" t="s">
        <v>53</v>
      </c>
    </row>
    <row r="30" spans="1:6" s="90" customFormat="1" ht="12.75">
      <c r="A30" s="276" t="s">
        <v>222</v>
      </c>
      <c r="B30" s="228">
        <v>11</v>
      </c>
      <c r="C30" s="228">
        <v>224</v>
      </c>
      <c r="D30" s="231">
        <v>0</v>
      </c>
      <c r="E30" s="220">
        <v>0</v>
      </c>
      <c r="F30" s="221">
        <v>3</v>
      </c>
    </row>
    <row r="31" spans="1:6" s="90" customFormat="1" ht="12.75">
      <c r="A31" s="276" t="s">
        <v>139</v>
      </c>
      <c r="B31" s="228">
        <v>11</v>
      </c>
      <c r="C31" s="228">
        <v>204</v>
      </c>
      <c r="D31" s="231">
        <v>0</v>
      </c>
      <c r="E31" s="220">
        <v>0</v>
      </c>
      <c r="F31" s="221">
        <v>0</v>
      </c>
    </row>
    <row r="32" spans="1:6" s="90" customFormat="1" ht="12.75">
      <c r="A32" s="276" t="s">
        <v>121</v>
      </c>
      <c r="B32" s="228">
        <v>10</v>
      </c>
      <c r="C32" s="228">
        <v>198</v>
      </c>
      <c r="D32" s="231">
        <v>0</v>
      </c>
      <c r="E32" s="220">
        <v>1</v>
      </c>
      <c r="F32" s="221">
        <v>2.45</v>
      </c>
    </row>
    <row r="33" spans="1:6" s="20" customFormat="1" ht="17.25" customHeight="1">
      <c r="A33" s="33" t="s">
        <v>152</v>
      </c>
      <c r="B33" s="215">
        <v>10.666666666666666</v>
      </c>
      <c r="C33" s="215">
        <v>626</v>
      </c>
      <c r="D33" s="216">
        <v>0</v>
      </c>
      <c r="E33" s="216">
        <v>1</v>
      </c>
      <c r="F33" s="217">
        <v>2.525</v>
      </c>
    </row>
    <row r="36" spans="1:6" s="88" customFormat="1" ht="69" customHeight="1">
      <c r="A36" s="33" t="s">
        <v>103</v>
      </c>
      <c r="B36" s="319" t="s">
        <v>569</v>
      </c>
      <c r="C36" s="319"/>
      <c r="D36" s="319"/>
      <c r="E36" s="319"/>
      <c r="F36" s="319"/>
    </row>
    <row r="37" spans="1:6" s="20" customFormat="1" ht="23.25" customHeight="1">
      <c r="A37" s="346" t="s">
        <v>133</v>
      </c>
      <c r="B37" s="348" t="s">
        <v>297</v>
      </c>
      <c r="C37" s="345" t="s">
        <v>50</v>
      </c>
      <c r="D37" s="340" t="s">
        <v>13</v>
      </c>
      <c r="E37" s="340"/>
      <c r="F37" s="340"/>
    </row>
    <row r="38" spans="1:6" s="20" customFormat="1" ht="27" customHeight="1">
      <c r="A38" s="347"/>
      <c r="B38" s="349"/>
      <c r="C38" s="345"/>
      <c r="D38" s="209" t="s">
        <v>51</v>
      </c>
      <c r="E38" s="209" t="s">
        <v>52</v>
      </c>
      <c r="F38" s="209" t="s">
        <v>53</v>
      </c>
    </row>
    <row r="39" spans="1:6" s="90" customFormat="1" ht="12.75">
      <c r="A39" s="276" t="s">
        <v>248</v>
      </c>
      <c r="B39" s="228">
        <v>11</v>
      </c>
      <c r="C39" s="228">
        <v>230</v>
      </c>
      <c r="D39" s="231">
        <v>0</v>
      </c>
      <c r="E39" s="220">
        <v>0</v>
      </c>
      <c r="F39" s="221">
        <v>2</v>
      </c>
    </row>
    <row r="40" spans="1:6" s="90" customFormat="1" ht="12.75">
      <c r="A40" s="276" t="s">
        <v>254</v>
      </c>
      <c r="B40" s="228">
        <v>10</v>
      </c>
      <c r="C40" s="228">
        <v>181</v>
      </c>
      <c r="D40" s="231">
        <v>0.5</v>
      </c>
      <c r="E40" s="220"/>
      <c r="F40" s="221">
        <v>0</v>
      </c>
    </row>
    <row r="41" spans="1:6" s="90" customFormat="1" ht="12.75">
      <c r="A41" s="276" t="s">
        <v>122</v>
      </c>
      <c r="B41" s="228">
        <v>11</v>
      </c>
      <c r="C41" s="228">
        <v>258</v>
      </c>
      <c r="D41" s="231">
        <v>0</v>
      </c>
      <c r="E41" s="220">
        <v>2</v>
      </c>
      <c r="F41" s="221">
        <v>0</v>
      </c>
    </row>
    <row r="42" spans="1:6" s="90" customFormat="1" ht="12.75">
      <c r="A42" s="276" t="s">
        <v>246</v>
      </c>
      <c r="B42" s="228">
        <v>12</v>
      </c>
      <c r="C42" s="228">
        <v>238</v>
      </c>
      <c r="D42" s="231">
        <v>0</v>
      </c>
      <c r="E42" s="220">
        <v>3</v>
      </c>
      <c r="F42" s="221">
        <v>0</v>
      </c>
    </row>
    <row r="43" spans="1:6" s="20" customFormat="1" ht="17.25" customHeight="1">
      <c r="A43" s="33" t="s">
        <v>422</v>
      </c>
      <c r="B43" s="215">
        <v>11.333333333333334</v>
      </c>
      <c r="C43" s="215">
        <v>242</v>
      </c>
      <c r="D43" s="216">
        <v>0.5</v>
      </c>
      <c r="E43" s="216">
        <v>2.3</v>
      </c>
      <c r="F43" s="217">
        <v>2</v>
      </c>
    </row>
    <row r="45" spans="2:6" s="90" customFormat="1" ht="12.75">
      <c r="B45" s="279"/>
      <c r="C45" s="279"/>
      <c r="D45" s="279"/>
      <c r="E45" s="279"/>
      <c r="F45" s="279"/>
    </row>
    <row r="46" spans="1:6" s="88" customFormat="1" ht="69" customHeight="1">
      <c r="A46" s="33" t="s">
        <v>104</v>
      </c>
      <c r="B46" s="319" t="s">
        <v>570</v>
      </c>
      <c r="C46" s="319"/>
      <c r="D46" s="319"/>
      <c r="E46" s="319"/>
      <c r="F46" s="319"/>
    </row>
    <row r="47" spans="1:6" s="20" customFormat="1" ht="23.25" customHeight="1">
      <c r="A47" s="346" t="s">
        <v>133</v>
      </c>
      <c r="B47" s="348" t="s">
        <v>297</v>
      </c>
      <c r="C47" s="345" t="s">
        <v>50</v>
      </c>
      <c r="D47" s="340" t="s">
        <v>13</v>
      </c>
      <c r="E47" s="340"/>
      <c r="F47" s="340"/>
    </row>
    <row r="48" spans="1:6" s="20" customFormat="1" ht="27" customHeight="1">
      <c r="A48" s="347"/>
      <c r="B48" s="349"/>
      <c r="C48" s="345"/>
      <c r="D48" s="209" t="s">
        <v>51</v>
      </c>
      <c r="E48" s="209" t="s">
        <v>52</v>
      </c>
      <c r="F48" s="209" t="s">
        <v>53</v>
      </c>
    </row>
    <row r="49" spans="1:6" s="90" customFormat="1" ht="18" customHeight="1">
      <c r="A49" s="276" t="s">
        <v>169</v>
      </c>
      <c r="B49" s="228">
        <v>11</v>
      </c>
      <c r="C49" s="228">
        <v>206</v>
      </c>
      <c r="D49" s="231">
        <v>0</v>
      </c>
      <c r="E49" s="220">
        <v>0</v>
      </c>
      <c r="F49" s="221">
        <v>2.102</v>
      </c>
    </row>
    <row r="50" spans="1:6" s="90" customFormat="1" ht="18" customHeight="1">
      <c r="A50" s="276" t="s">
        <v>175</v>
      </c>
      <c r="B50" s="228">
        <v>12</v>
      </c>
      <c r="C50" s="228">
        <v>240</v>
      </c>
      <c r="D50" s="231">
        <v>0</v>
      </c>
      <c r="E50" s="220">
        <v>0</v>
      </c>
      <c r="F50" s="221">
        <v>4</v>
      </c>
    </row>
    <row r="51" spans="1:6" s="20" customFormat="1" ht="36" customHeight="1">
      <c r="A51" s="63" t="s">
        <v>393</v>
      </c>
      <c r="B51" s="215">
        <v>11.5</v>
      </c>
      <c r="C51" s="215">
        <v>223</v>
      </c>
      <c r="D51" s="216">
        <v>0</v>
      </c>
      <c r="E51" s="216">
        <v>0</v>
      </c>
      <c r="F51" s="217">
        <v>3.051</v>
      </c>
    </row>
    <row r="54" spans="1:6" s="88" customFormat="1" ht="69" customHeight="1">
      <c r="A54" s="33" t="s">
        <v>105</v>
      </c>
      <c r="B54" s="319" t="s">
        <v>571</v>
      </c>
      <c r="C54" s="319"/>
      <c r="D54" s="319"/>
      <c r="E54" s="319"/>
      <c r="F54" s="319"/>
    </row>
    <row r="55" spans="1:6" s="20" customFormat="1" ht="23.25" customHeight="1">
      <c r="A55" s="346" t="s">
        <v>133</v>
      </c>
      <c r="B55" s="348" t="s">
        <v>297</v>
      </c>
      <c r="C55" s="345" t="s">
        <v>50</v>
      </c>
      <c r="D55" s="340" t="s">
        <v>13</v>
      </c>
      <c r="E55" s="340"/>
      <c r="F55" s="340"/>
    </row>
    <row r="56" spans="1:6" s="20" customFormat="1" ht="27" customHeight="1">
      <c r="A56" s="347"/>
      <c r="B56" s="349"/>
      <c r="C56" s="345"/>
      <c r="D56" s="209" t="s">
        <v>51</v>
      </c>
      <c r="E56" s="209" t="s">
        <v>52</v>
      </c>
      <c r="F56" s="209" t="s">
        <v>53</v>
      </c>
    </row>
    <row r="57" spans="1:6" s="90" customFormat="1" ht="18" customHeight="1">
      <c r="A57" s="276" t="s">
        <v>292</v>
      </c>
      <c r="B57" s="228">
        <v>10</v>
      </c>
      <c r="C57" s="228">
        <v>214</v>
      </c>
      <c r="D57" s="231">
        <v>0</v>
      </c>
      <c r="E57" s="220">
        <v>0</v>
      </c>
      <c r="F57" s="221">
        <v>2</v>
      </c>
    </row>
    <row r="58" spans="1:6" s="90" customFormat="1" ht="18" customHeight="1">
      <c r="A58" s="276" t="s">
        <v>265</v>
      </c>
      <c r="B58" s="228">
        <v>10</v>
      </c>
      <c r="C58" s="228">
        <v>205</v>
      </c>
      <c r="D58" s="231">
        <v>0</v>
      </c>
      <c r="E58" s="220">
        <v>0</v>
      </c>
      <c r="F58" s="221">
        <v>2.5</v>
      </c>
    </row>
    <row r="59" spans="1:6" s="90" customFormat="1" ht="18" customHeight="1">
      <c r="A59" s="276" t="s">
        <v>269</v>
      </c>
      <c r="B59" s="228">
        <v>10</v>
      </c>
      <c r="C59" s="228">
        <v>189</v>
      </c>
      <c r="D59" s="231">
        <v>0</v>
      </c>
      <c r="E59" s="220">
        <v>0</v>
      </c>
      <c r="F59" s="221">
        <v>2</v>
      </c>
    </row>
    <row r="60" spans="1:6" s="90" customFormat="1" ht="18" customHeight="1">
      <c r="A60" s="276" t="s">
        <v>271</v>
      </c>
      <c r="B60" s="228">
        <v>10.5</v>
      </c>
      <c r="C60" s="228">
        <v>183.5</v>
      </c>
      <c r="D60" s="231">
        <v>0</v>
      </c>
      <c r="E60" s="220">
        <v>0</v>
      </c>
      <c r="F60" s="221">
        <v>2.25</v>
      </c>
    </row>
    <row r="61" spans="1:6" s="90" customFormat="1" ht="18" customHeight="1">
      <c r="A61" s="276" t="s">
        <v>124</v>
      </c>
      <c r="B61" s="228">
        <v>10</v>
      </c>
      <c r="C61" s="228">
        <v>190</v>
      </c>
      <c r="D61" s="231">
        <v>0</v>
      </c>
      <c r="E61" s="220">
        <v>0</v>
      </c>
      <c r="F61" s="221">
        <v>2</v>
      </c>
    </row>
    <row r="62" spans="1:6" s="90" customFormat="1" ht="18" customHeight="1">
      <c r="A62" s="276" t="s">
        <v>287</v>
      </c>
      <c r="B62" s="228">
        <v>11</v>
      </c>
      <c r="C62" s="228">
        <v>215.5</v>
      </c>
      <c r="D62" s="231">
        <v>0</v>
      </c>
      <c r="E62" s="220">
        <v>0</v>
      </c>
      <c r="F62" s="221">
        <v>2</v>
      </c>
    </row>
    <row r="63" spans="1:6" s="90" customFormat="1" ht="18" customHeight="1">
      <c r="A63" s="276" t="s">
        <v>290</v>
      </c>
      <c r="B63" s="228">
        <v>10</v>
      </c>
      <c r="C63" s="228">
        <v>192</v>
      </c>
      <c r="D63" s="231">
        <v>0</v>
      </c>
      <c r="E63" s="220">
        <v>0</v>
      </c>
      <c r="F63" s="221">
        <v>3</v>
      </c>
    </row>
    <row r="64" spans="1:6" s="20" customFormat="1" ht="36" customHeight="1">
      <c r="A64" s="63" t="s">
        <v>298</v>
      </c>
      <c r="B64" s="215">
        <v>10.214285714285714</v>
      </c>
      <c r="C64" s="215">
        <v>198.42857142857142</v>
      </c>
      <c r="D64" s="216">
        <v>0</v>
      </c>
      <c r="E64" s="216">
        <v>0</v>
      </c>
      <c r="F64" s="217">
        <v>2.192857142857143</v>
      </c>
    </row>
    <row r="66" s="90" customFormat="1" ht="12.75"/>
    <row r="67" spans="1:6" s="88" customFormat="1" ht="69" customHeight="1">
      <c r="A67" s="33" t="s">
        <v>106</v>
      </c>
      <c r="B67" s="319" t="s">
        <v>572</v>
      </c>
      <c r="C67" s="319"/>
      <c r="D67" s="319"/>
      <c r="E67" s="319"/>
      <c r="F67" s="319"/>
    </row>
    <row r="68" spans="1:6" s="20" customFormat="1" ht="23.25" customHeight="1">
      <c r="A68" s="346" t="s">
        <v>133</v>
      </c>
      <c r="B68" s="348" t="s">
        <v>297</v>
      </c>
      <c r="C68" s="345" t="s">
        <v>50</v>
      </c>
      <c r="D68" s="340" t="s">
        <v>13</v>
      </c>
      <c r="E68" s="340"/>
      <c r="F68" s="340"/>
    </row>
    <row r="69" spans="1:6" s="20" customFormat="1" ht="27" customHeight="1">
      <c r="A69" s="347"/>
      <c r="B69" s="349"/>
      <c r="C69" s="345"/>
      <c r="D69" s="209" t="s">
        <v>51</v>
      </c>
      <c r="E69" s="209" t="s">
        <v>52</v>
      </c>
      <c r="F69" s="209" t="s">
        <v>53</v>
      </c>
    </row>
    <row r="70" spans="1:6" s="90" customFormat="1" ht="18" customHeight="1">
      <c r="A70" s="276" t="s">
        <v>335</v>
      </c>
      <c r="B70" s="228">
        <v>11</v>
      </c>
      <c r="C70" s="228">
        <v>211.5</v>
      </c>
      <c r="D70" s="231">
        <v>0</v>
      </c>
      <c r="E70" s="220">
        <v>0</v>
      </c>
      <c r="F70" s="221">
        <v>2</v>
      </c>
    </row>
    <row r="71" spans="1:6" s="90" customFormat="1" ht="18" customHeight="1">
      <c r="A71" s="276" t="s">
        <v>125</v>
      </c>
      <c r="B71" s="228">
        <v>10.5</v>
      </c>
      <c r="C71" s="228">
        <v>217.5</v>
      </c>
      <c r="D71" s="231">
        <v>0</v>
      </c>
      <c r="E71" s="220">
        <v>0</v>
      </c>
      <c r="F71" s="221">
        <v>0</v>
      </c>
    </row>
    <row r="72" spans="1:6" s="90" customFormat="1" ht="18" customHeight="1">
      <c r="A72" s="276" t="s">
        <v>329</v>
      </c>
      <c r="B72" s="228">
        <v>11</v>
      </c>
      <c r="C72" s="228">
        <v>210</v>
      </c>
      <c r="D72" s="231">
        <v>0</v>
      </c>
      <c r="E72" s="220">
        <v>0</v>
      </c>
      <c r="F72" s="221">
        <v>2</v>
      </c>
    </row>
    <row r="73" spans="1:6" s="90" customFormat="1" ht="18" customHeight="1">
      <c r="A73" s="276" t="s">
        <v>327</v>
      </c>
      <c r="B73" s="228">
        <v>11</v>
      </c>
      <c r="C73" s="228">
        <v>232</v>
      </c>
      <c r="D73" s="231">
        <v>0</v>
      </c>
      <c r="E73" s="220">
        <v>0</v>
      </c>
      <c r="F73" s="221">
        <v>1.3</v>
      </c>
    </row>
    <row r="74" spans="1:6" s="90" customFormat="1" ht="18" customHeight="1">
      <c r="A74" s="276" t="s">
        <v>320</v>
      </c>
      <c r="B74" s="228">
        <v>11</v>
      </c>
      <c r="C74" s="228">
        <v>220</v>
      </c>
      <c r="D74" s="231">
        <v>0</v>
      </c>
      <c r="E74" s="220">
        <v>0</v>
      </c>
      <c r="F74" s="221">
        <v>1</v>
      </c>
    </row>
    <row r="75" spans="1:6" s="90" customFormat="1" ht="18" customHeight="1">
      <c r="A75" s="276" t="s">
        <v>318</v>
      </c>
      <c r="B75" s="228">
        <v>11</v>
      </c>
      <c r="C75" s="228">
        <v>213</v>
      </c>
      <c r="D75" s="231">
        <v>0</v>
      </c>
      <c r="E75" s="220">
        <v>0</v>
      </c>
      <c r="F75" s="221">
        <v>0</v>
      </c>
    </row>
    <row r="76" spans="1:6" s="90" customFormat="1" ht="18" customHeight="1">
      <c r="A76" s="276" t="s">
        <v>306</v>
      </c>
      <c r="B76" s="228">
        <v>10</v>
      </c>
      <c r="C76" s="228">
        <v>213</v>
      </c>
      <c r="D76" s="231">
        <v>0</v>
      </c>
      <c r="E76" s="220">
        <v>0</v>
      </c>
      <c r="F76" s="221">
        <v>2</v>
      </c>
    </row>
    <row r="77" spans="1:6" s="90" customFormat="1" ht="18" customHeight="1">
      <c r="A77" s="276" t="s">
        <v>302</v>
      </c>
      <c r="B77" s="228">
        <v>11</v>
      </c>
      <c r="C77" s="228">
        <v>200</v>
      </c>
      <c r="D77" s="231">
        <v>0</v>
      </c>
      <c r="E77" s="220">
        <v>0</v>
      </c>
      <c r="F77" s="221">
        <v>2</v>
      </c>
    </row>
    <row r="78" spans="1:6" s="90" customFormat="1" ht="18" customHeight="1">
      <c r="A78" s="276" t="s">
        <v>300</v>
      </c>
      <c r="B78" s="228">
        <v>11</v>
      </c>
      <c r="C78" s="228">
        <v>218</v>
      </c>
      <c r="D78" s="231">
        <v>0</v>
      </c>
      <c r="E78" s="220">
        <v>0</v>
      </c>
      <c r="F78" s="221">
        <v>0</v>
      </c>
    </row>
    <row r="79" spans="1:6" s="20" customFormat="1" ht="36" customHeight="1">
      <c r="A79" s="63" t="s">
        <v>396</v>
      </c>
      <c r="B79" s="215">
        <v>10.833333333333334</v>
      </c>
      <c r="C79" s="215">
        <v>215</v>
      </c>
      <c r="D79" s="216">
        <v>0</v>
      </c>
      <c r="E79" s="216">
        <v>0</v>
      </c>
      <c r="F79" s="217">
        <v>1.43</v>
      </c>
    </row>
    <row r="81" s="90" customFormat="1" ht="12.75"/>
    <row r="82" spans="1:6" s="88" customFormat="1" ht="69" customHeight="1">
      <c r="A82" s="33" t="s">
        <v>107</v>
      </c>
      <c r="B82" s="319" t="s">
        <v>573</v>
      </c>
      <c r="C82" s="319"/>
      <c r="D82" s="319"/>
      <c r="E82" s="319"/>
      <c r="F82" s="319"/>
    </row>
    <row r="83" spans="1:6" s="20" customFormat="1" ht="23.25" customHeight="1">
      <c r="A83" s="346" t="s">
        <v>133</v>
      </c>
      <c r="B83" s="348" t="s">
        <v>297</v>
      </c>
      <c r="C83" s="345" t="s">
        <v>50</v>
      </c>
      <c r="D83" s="340" t="s">
        <v>13</v>
      </c>
      <c r="E83" s="340"/>
      <c r="F83" s="340"/>
    </row>
    <row r="84" spans="1:6" s="20" customFormat="1" ht="27" customHeight="1">
      <c r="A84" s="347"/>
      <c r="B84" s="349"/>
      <c r="C84" s="345"/>
      <c r="D84" s="209" t="s">
        <v>51</v>
      </c>
      <c r="E84" s="209" t="s">
        <v>52</v>
      </c>
      <c r="F84" s="209" t="s">
        <v>53</v>
      </c>
    </row>
    <row r="85" spans="1:6" s="90" customFormat="1" ht="18" customHeight="1">
      <c r="A85" s="276" t="s">
        <v>351</v>
      </c>
      <c r="B85" s="228">
        <v>11</v>
      </c>
      <c r="C85" s="228">
        <v>213</v>
      </c>
      <c r="D85" s="231">
        <v>0</v>
      </c>
      <c r="E85" s="220">
        <v>0</v>
      </c>
      <c r="F85" s="221">
        <v>1</v>
      </c>
    </row>
    <row r="86" spans="1:6" s="90" customFormat="1" ht="18" customHeight="1">
      <c r="A86" s="276" t="s">
        <v>352</v>
      </c>
      <c r="B86" s="228">
        <v>11</v>
      </c>
      <c r="C86" s="228">
        <v>192</v>
      </c>
      <c r="D86" s="231">
        <v>0</v>
      </c>
      <c r="E86" s="220">
        <v>0</v>
      </c>
      <c r="F86" s="221">
        <v>0</v>
      </c>
    </row>
    <row r="87" spans="1:6" s="90" customFormat="1" ht="18" customHeight="1">
      <c r="A87" s="276" t="s">
        <v>354</v>
      </c>
      <c r="B87" s="228">
        <v>11</v>
      </c>
      <c r="C87" s="228">
        <v>208</v>
      </c>
      <c r="D87" s="231">
        <v>1.1</v>
      </c>
      <c r="E87" s="220">
        <v>0</v>
      </c>
      <c r="F87" s="221">
        <v>3</v>
      </c>
    </row>
    <row r="88" spans="1:6" s="90" customFormat="1" ht="18" customHeight="1">
      <c r="A88" s="276" t="s">
        <v>126</v>
      </c>
      <c r="B88" s="228">
        <v>11</v>
      </c>
      <c r="C88" s="228">
        <v>224</v>
      </c>
      <c r="D88" s="231">
        <v>2</v>
      </c>
      <c r="E88" s="220">
        <v>1.5</v>
      </c>
      <c r="F88" s="221">
        <v>2</v>
      </c>
    </row>
    <row r="89" spans="1:6" s="90" customFormat="1" ht="18" customHeight="1">
      <c r="A89" s="276" t="s">
        <v>357</v>
      </c>
      <c r="B89" s="228">
        <v>10</v>
      </c>
      <c r="C89" s="228">
        <v>193</v>
      </c>
      <c r="D89" s="231">
        <v>0</v>
      </c>
      <c r="E89" s="220">
        <v>0</v>
      </c>
      <c r="F89" s="221">
        <v>0</v>
      </c>
    </row>
    <row r="90" spans="1:6" s="90" customFormat="1" ht="18" customHeight="1">
      <c r="A90" s="276" t="s">
        <v>362</v>
      </c>
      <c r="B90" s="228">
        <v>10</v>
      </c>
      <c r="C90" s="228">
        <v>212</v>
      </c>
      <c r="D90" s="231">
        <v>0.5</v>
      </c>
      <c r="E90" s="220">
        <v>0</v>
      </c>
      <c r="F90" s="221">
        <v>0</v>
      </c>
    </row>
    <row r="91" spans="1:6" s="90" customFormat="1" ht="18" customHeight="1">
      <c r="A91" s="276" t="s">
        <v>367</v>
      </c>
      <c r="B91" s="228">
        <v>11</v>
      </c>
      <c r="C91" s="228">
        <v>230</v>
      </c>
      <c r="D91" s="231">
        <v>1</v>
      </c>
      <c r="E91" s="220">
        <v>0</v>
      </c>
      <c r="F91" s="221">
        <v>0</v>
      </c>
    </row>
    <row r="92" spans="1:6" s="20" customFormat="1" ht="36" customHeight="1">
      <c r="A92" s="63" t="s">
        <v>398</v>
      </c>
      <c r="B92" s="215">
        <v>10.714285714285714</v>
      </c>
      <c r="C92" s="215">
        <v>210.28571428571428</v>
      </c>
      <c r="D92" s="216">
        <v>1.15</v>
      </c>
      <c r="E92" s="216">
        <v>1.5</v>
      </c>
      <c r="F92" s="217">
        <v>2</v>
      </c>
    </row>
    <row r="95" spans="1:6" s="88" customFormat="1" ht="69" customHeight="1">
      <c r="A95" s="33" t="s">
        <v>108</v>
      </c>
      <c r="B95" s="319" t="s">
        <v>574</v>
      </c>
      <c r="C95" s="319"/>
      <c r="D95" s="319"/>
      <c r="E95" s="319"/>
      <c r="F95" s="319"/>
    </row>
    <row r="96" spans="1:6" s="20" customFormat="1" ht="23.25" customHeight="1">
      <c r="A96" s="346" t="s">
        <v>133</v>
      </c>
      <c r="B96" s="348" t="s">
        <v>297</v>
      </c>
      <c r="C96" s="345" t="s">
        <v>50</v>
      </c>
      <c r="D96" s="340" t="s">
        <v>13</v>
      </c>
      <c r="E96" s="340"/>
      <c r="F96" s="340"/>
    </row>
    <row r="97" spans="1:6" s="20" customFormat="1" ht="27" customHeight="1">
      <c r="A97" s="347"/>
      <c r="B97" s="349"/>
      <c r="C97" s="345"/>
      <c r="D97" s="209" t="s">
        <v>51</v>
      </c>
      <c r="E97" s="209" t="s">
        <v>52</v>
      </c>
      <c r="F97" s="209" t="s">
        <v>53</v>
      </c>
    </row>
    <row r="98" spans="1:6" s="90" customFormat="1" ht="18" customHeight="1">
      <c r="A98" s="276" t="s">
        <v>368</v>
      </c>
      <c r="B98" s="228">
        <v>11</v>
      </c>
      <c r="C98" s="228">
        <v>206</v>
      </c>
      <c r="D98" s="231">
        <v>0</v>
      </c>
      <c r="E98" s="220">
        <v>0</v>
      </c>
      <c r="F98" s="221">
        <v>0</v>
      </c>
    </row>
    <row r="99" spans="1:6" s="90" customFormat="1" ht="18" customHeight="1">
      <c r="A99" s="276" t="s">
        <v>371</v>
      </c>
      <c r="B99" s="228">
        <v>11</v>
      </c>
      <c r="C99" s="228">
        <v>224</v>
      </c>
      <c r="D99" s="231">
        <v>0</v>
      </c>
      <c r="E99" s="220">
        <v>0</v>
      </c>
      <c r="F99" s="221">
        <v>3</v>
      </c>
    </row>
    <row r="100" spans="1:6" s="90" customFormat="1" ht="18" customHeight="1">
      <c r="A100" s="276" t="s">
        <v>375</v>
      </c>
      <c r="B100" s="228">
        <v>11</v>
      </c>
      <c r="C100" s="228">
        <v>215.25</v>
      </c>
      <c r="D100" s="231">
        <v>0</v>
      </c>
      <c r="E100" s="220">
        <v>0</v>
      </c>
      <c r="F100" s="221">
        <v>2.45</v>
      </c>
    </row>
    <row r="101" spans="1:6" s="90" customFormat="1" ht="18" customHeight="1">
      <c r="A101" s="276" t="s">
        <v>376</v>
      </c>
      <c r="B101" s="228">
        <v>11</v>
      </c>
      <c r="C101" s="228">
        <v>220</v>
      </c>
      <c r="D101" s="231">
        <v>0</v>
      </c>
      <c r="E101" s="220">
        <v>0</v>
      </c>
      <c r="F101" s="221">
        <v>3.3</v>
      </c>
    </row>
    <row r="102" spans="1:6" s="90" customFormat="1" ht="18" customHeight="1">
      <c r="A102" s="276" t="s">
        <v>127</v>
      </c>
      <c r="B102" s="228">
        <v>12</v>
      </c>
      <c r="C102" s="228">
        <v>279.5</v>
      </c>
      <c r="D102" s="231">
        <v>0</v>
      </c>
      <c r="E102" s="220">
        <v>0</v>
      </c>
      <c r="F102" s="221">
        <v>2</v>
      </c>
    </row>
    <row r="103" spans="1:6" s="20" customFormat="1" ht="36" customHeight="1">
      <c r="A103" s="63" t="s">
        <v>401</v>
      </c>
      <c r="B103" s="215">
        <v>11.2</v>
      </c>
      <c r="C103" s="215">
        <v>228.95</v>
      </c>
      <c r="D103" s="216">
        <v>0</v>
      </c>
      <c r="E103" s="216">
        <v>0</v>
      </c>
      <c r="F103" s="217">
        <v>2.4875</v>
      </c>
    </row>
    <row r="106" spans="1:6" s="88" customFormat="1" ht="69" customHeight="1">
      <c r="A106" s="33" t="s">
        <v>109</v>
      </c>
      <c r="B106" s="319" t="s">
        <v>575</v>
      </c>
      <c r="C106" s="319"/>
      <c r="D106" s="319"/>
      <c r="E106" s="319"/>
      <c r="F106" s="319"/>
    </row>
    <row r="107" spans="1:6" s="20" customFormat="1" ht="23.25" customHeight="1">
      <c r="A107" s="346" t="s">
        <v>133</v>
      </c>
      <c r="B107" s="348" t="s">
        <v>297</v>
      </c>
      <c r="C107" s="345" t="s">
        <v>50</v>
      </c>
      <c r="D107" s="340" t="s">
        <v>13</v>
      </c>
      <c r="E107" s="340"/>
      <c r="F107" s="340"/>
    </row>
    <row r="108" spans="1:6" s="20" customFormat="1" ht="27" customHeight="1">
      <c r="A108" s="347"/>
      <c r="B108" s="349"/>
      <c r="C108" s="345"/>
      <c r="D108" s="209" t="s">
        <v>51</v>
      </c>
      <c r="E108" s="209" t="s">
        <v>52</v>
      </c>
      <c r="F108" s="209" t="s">
        <v>53</v>
      </c>
    </row>
    <row r="109" spans="1:6" s="90" customFormat="1" ht="18" customHeight="1">
      <c r="A109" s="276" t="s">
        <v>200</v>
      </c>
      <c r="B109" s="228">
        <v>11</v>
      </c>
      <c r="C109" s="228">
        <v>223</v>
      </c>
      <c r="D109" s="231">
        <v>0</v>
      </c>
      <c r="E109" s="220">
        <v>0</v>
      </c>
      <c r="F109" s="221">
        <v>0</v>
      </c>
    </row>
    <row r="110" spans="1:6" s="90" customFormat="1" ht="18" customHeight="1">
      <c r="A110" s="276" t="s">
        <v>205</v>
      </c>
      <c r="B110" s="228">
        <v>11</v>
      </c>
      <c r="C110" s="228">
        <v>225</v>
      </c>
      <c r="D110" s="231">
        <v>0</v>
      </c>
      <c r="E110" s="220">
        <v>0</v>
      </c>
      <c r="F110" s="221">
        <v>0</v>
      </c>
    </row>
    <row r="111" spans="1:6" s="90" customFormat="1" ht="18" customHeight="1">
      <c r="A111" s="276" t="s">
        <v>221</v>
      </c>
      <c r="B111" s="228">
        <v>11</v>
      </c>
      <c r="C111" s="228">
        <v>235</v>
      </c>
      <c r="D111" s="231">
        <v>0</v>
      </c>
      <c r="E111" s="220">
        <v>0</v>
      </c>
      <c r="F111" s="221">
        <v>0</v>
      </c>
    </row>
    <row r="112" spans="1:6" s="20" customFormat="1" ht="36" customHeight="1">
      <c r="A112" s="63" t="s">
        <v>402</v>
      </c>
      <c r="B112" s="215">
        <v>11</v>
      </c>
      <c r="C112" s="215">
        <v>227.66666666666666</v>
      </c>
      <c r="D112" s="216">
        <v>0</v>
      </c>
      <c r="E112" s="216">
        <v>0</v>
      </c>
      <c r="F112" s="217">
        <v>0</v>
      </c>
    </row>
    <row r="115" spans="1:6" s="88" customFormat="1" ht="69" customHeight="1">
      <c r="A115" s="33" t="s">
        <v>110</v>
      </c>
      <c r="B115" s="319" t="s">
        <v>576</v>
      </c>
      <c r="C115" s="319"/>
      <c r="D115" s="319"/>
      <c r="E115" s="319"/>
      <c r="F115" s="319"/>
    </row>
    <row r="116" spans="1:6" s="20" customFormat="1" ht="23.25" customHeight="1">
      <c r="A116" s="346" t="s">
        <v>133</v>
      </c>
      <c r="B116" s="348" t="s">
        <v>297</v>
      </c>
      <c r="C116" s="345" t="s">
        <v>50</v>
      </c>
      <c r="D116" s="340" t="s">
        <v>13</v>
      </c>
      <c r="E116" s="340"/>
      <c r="F116" s="340"/>
    </row>
    <row r="117" spans="1:6" s="20" customFormat="1" ht="27" customHeight="1">
      <c r="A117" s="347"/>
      <c r="B117" s="349"/>
      <c r="C117" s="345"/>
      <c r="D117" s="209" t="s">
        <v>51</v>
      </c>
      <c r="E117" s="209" t="s">
        <v>52</v>
      </c>
      <c r="F117" s="209" t="s">
        <v>53</v>
      </c>
    </row>
    <row r="118" spans="1:6" s="90" customFormat="1" ht="18" customHeight="1">
      <c r="A118" s="276" t="s">
        <v>129</v>
      </c>
      <c r="B118" s="228">
        <v>12</v>
      </c>
      <c r="C118" s="228">
        <v>212</v>
      </c>
      <c r="D118" s="231">
        <v>0</v>
      </c>
      <c r="E118" s="220">
        <v>0</v>
      </c>
      <c r="F118" s="221">
        <v>0</v>
      </c>
    </row>
    <row r="119" spans="1:6" s="20" customFormat="1" ht="36" customHeight="1">
      <c r="A119" s="63" t="s">
        <v>404</v>
      </c>
      <c r="B119" s="215">
        <v>12</v>
      </c>
      <c r="C119" s="215">
        <v>212</v>
      </c>
      <c r="D119" s="216">
        <v>0</v>
      </c>
      <c r="E119" s="216">
        <v>0</v>
      </c>
      <c r="F119" s="217">
        <v>0</v>
      </c>
    </row>
    <row r="120" s="90" customFormat="1" ht="12.75"/>
  </sheetData>
  <mergeCells count="51">
    <mergeCell ref="B1:F1"/>
    <mergeCell ref="B27:F27"/>
    <mergeCell ref="B36:F36"/>
    <mergeCell ref="B46:F46"/>
    <mergeCell ref="A24:F24"/>
    <mergeCell ref="A3:A4"/>
    <mergeCell ref="B3:B4"/>
    <mergeCell ref="C3:C4"/>
    <mergeCell ref="D3:F3"/>
    <mergeCell ref="A37:A38"/>
    <mergeCell ref="B106:F106"/>
    <mergeCell ref="B115:F115"/>
    <mergeCell ref="A28:A29"/>
    <mergeCell ref="B28:B29"/>
    <mergeCell ref="C28:C29"/>
    <mergeCell ref="D28:F28"/>
    <mergeCell ref="B54:F54"/>
    <mergeCell ref="B67:F67"/>
    <mergeCell ref="B82:F82"/>
    <mergeCell ref="B95:F95"/>
    <mergeCell ref="B37:B38"/>
    <mergeCell ref="C37:C38"/>
    <mergeCell ref="D37:F37"/>
    <mergeCell ref="A47:A48"/>
    <mergeCell ref="B47:B48"/>
    <mergeCell ref="C47:C48"/>
    <mergeCell ref="D47:F47"/>
    <mergeCell ref="A55:A56"/>
    <mergeCell ref="B55:B56"/>
    <mergeCell ref="C55:C56"/>
    <mergeCell ref="D55:F55"/>
    <mergeCell ref="A68:A69"/>
    <mergeCell ref="B68:B69"/>
    <mergeCell ref="C68:C69"/>
    <mergeCell ref="D68:F68"/>
    <mergeCell ref="A83:A84"/>
    <mergeCell ref="B83:B84"/>
    <mergeCell ref="C83:C84"/>
    <mergeCell ref="D83:F83"/>
    <mergeCell ref="A96:A97"/>
    <mergeCell ref="B96:B97"/>
    <mergeCell ref="C96:C97"/>
    <mergeCell ref="D96:F96"/>
    <mergeCell ref="A107:A108"/>
    <mergeCell ref="B107:B108"/>
    <mergeCell ref="C107:C108"/>
    <mergeCell ref="D107:F107"/>
    <mergeCell ref="A116:A117"/>
    <mergeCell ref="B116:B117"/>
    <mergeCell ref="C116:C117"/>
    <mergeCell ref="D116:F116"/>
  </mergeCells>
  <printOptions/>
  <pageMargins left="0.75" right="0.75" top="1" bottom="1" header="0.5" footer="0.5"/>
  <pageSetup horizontalDpi="600" verticalDpi="600" orientation="portrait" paperSize="9" r:id="rId1"/>
  <rowBreaks count="4" manualBreakCount="4">
    <brk id="26" max="255" man="1"/>
    <brk id="53" max="255" man="1"/>
    <brk id="81" max="255" man="1"/>
    <brk id="1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3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8.421875" style="0" customWidth="1"/>
    <col min="2" max="3" width="9.00390625" style="0" bestFit="1" customWidth="1"/>
    <col min="4" max="4" width="10.28125" style="0" customWidth="1"/>
    <col min="5" max="5" width="9.00390625" style="0" bestFit="1" customWidth="1"/>
    <col min="6" max="6" width="11.421875" style="0" customWidth="1"/>
    <col min="7" max="7" width="9.28125" style="0" bestFit="1" customWidth="1"/>
    <col min="8" max="8" width="10.57421875" style="0" customWidth="1"/>
  </cols>
  <sheetData>
    <row r="1" spans="1:8" s="2" customFormat="1" ht="60.75" customHeight="1">
      <c r="A1" s="1" t="s">
        <v>113</v>
      </c>
      <c r="B1" s="303" t="s">
        <v>30</v>
      </c>
      <c r="C1" s="284"/>
      <c r="D1" s="284"/>
      <c r="E1" s="284"/>
      <c r="F1" s="284"/>
      <c r="G1" s="284"/>
      <c r="H1" s="285"/>
    </row>
    <row r="2" s="3" customFormat="1" ht="12.75"/>
    <row r="3" spans="1:8" s="2" customFormat="1" ht="24" customHeight="1">
      <c r="A3" s="286" t="s">
        <v>114</v>
      </c>
      <c r="B3" s="288" t="s">
        <v>115</v>
      </c>
      <c r="C3" s="289"/>
      <c r="D3" s="304"/>
      <c r="E3" s="305" t="s">
        <v>116</v>
      </c>
      <c r="F3" s="307" t="s">
        <v>259</v>
      </c>
      <c r="G3" s="305" t="s">
        <v>117</v>
      </c>
      <c r="H3" s="307" t="s">
        <v>260</v>
      </c>
    </row>
    <row r="4" spans="1:8" s="2" customFormat="1" ht="42">
      <c r="A4" s="287"/>
      <c r="B4" s="4" t="s">
        <v>118</v>
      </c>
      <c r="C4" s="5" t="s">
        <v>119</v>
      </c>
      <c r="D4" s="4" t="s">
        <v>120</v>
      </c>
      <c r="E4" s="306"/>
      <c r="F4" s="307"/>
      <c r="G4" s="306"/>
      <c r="H4" s="307"/>
    </row>
    <row r="5" spans="1:12" s="85" customFormat="1" ht="12.75">
      <c r="A5" s="6" t="s">
        <v>121</v>
      </c>
      <c r="B5" s="91">
        <f>B76</f>
        <v>28</v>
      </c>
      <c r="C5" s="93">
        <f>C76</f>
        <v>11</v>
      </c>
      <c r="D5" s="93">
        <f>D76</f>
        <v>6</v>
      </c>
      <c r="E5" s="102">
        <f>E76</f>
        <v>45</v>
      </c>
      <c r="F5" s="195">
        <f>E5/$E$14*100</f>
        <v>5.710659898477157</v>
      </c>
      <c r="G5" s="91">
        <f>F76</f>
        <v>1365</v>
      </c>
      <c r="H5" s="195">
        <f>G5/$G$14*100</f>
        <v>4.601847481626323</v>
      </c>
      <c r="L5" s="2"/>
    </row>
    <row r="6" spans="1:12" s="85" customFormat="1" ht="12.75">
      <c r="A6" s="6" t="s">
        <v>122</v>
      </c>
      <c r="B6" s="91">
        <f>B105</f>
        <v>48</v>
      </c>
      <c r="C6" s="93">
        <f>C105</f>
        <v>7</v>
      </c>
      <c r="D6" s="93">
        <f>D105</f>
        <v>2</v>
      </c>
      <c r="E6" s="102">
        <f>E105</f>
        <v>57</v>
      </c>
      <c r="F6" s="195">
        <f aca="true" t="shared" si="0" ref="F6:F14">E6/$E$14*100</f>
        <v>7.233502538071066</v>
      </c>
      <c r="G6" s="91">
        <f>F105</f>
        <v>2506</v>
      </c>
      <c r="H6" s="195">
        <f aca="true" t="shared" si="1" ref="H6:H14">G6/$G$14*100</f>
        <v>8.44851999190884</v>
      </c>
      <c r="L6" s="2"/>
    </row>
    <row r="7" spans="1:12" s="85" customFormat="1" ht="12.75">
      <c r="A7" s="6" t="s">
        <v>123</v>
      </c>
      <c r="B7" s="91">
        <f>B150</f>
        <v>69</v>
      </c>
      <c r="C7" s="93">
        <f>C150</f>
        <v>8</v>
      </c>
      <c r="D7" s="93">
        <f>D150</f>
        <v>31</v>
      </c>
      <c r="E7" s="102">
        <f>E150</f>
        <v>108</v>
      </c>
      <c r="F7" s="195">
        <f t="shared" si="0"/>
        <v>13.705583756345177</v>
      </c>
      <c r="G7" s="91">
        <f>F150</f>
        <v>4364</v>
      </c>
      <c r="H7" s="195">
        <f t="shared" si="1"/>
        <v>14.712426673858808</v>
      </c>
      <c r="L7" s="2"/>
    </row>
    <row r="8" spans="1:12" s="85" customFormat="1" ht="12.75">
      <c r="A8" s="6" t="s">
        <v>124</v>
      </c>
      <c r="B8" s="91">
        <f>B190</f>
        <v>113</v>
      </c>
      <c r="C8" s="93">
        <f>C190</f>
        <v>4</v>
      </c>
      <c r="D8" s="93">
        <f>D190</f>
        <v>15</v>
      </c>
      <c r="E8" s="102">
        <f>E190</f>
        <v>132</v>
      </c>
      <c r="F8" s="195">
        <f t="shared" si="0"/>
        <v>16.751269035532996</v>
      </c>
      <c r="G8" s="91">
        <f>F190</f>
        <v>5063</v>
      </c>
      <c r="H8" s="195">
        <f t="shared" si="1"/>
        <v>17.06897714247185</v>
      </c>
      <c r="L8" s="2"/>
    </row>
    <row r="9" spans="1:12" s="85" customFormat="1" ht="12.75">
      <c r="A9" s="6" t="s">
        <v>125</v>
      </c>
      <c r="B9" s="91">
        <f>B244</f>
        <v>163</v>
      </c>
      <c r="C9" s="93">
        <f>C244</f>
        <v>10</v>
      </c>
      <c r="D9" s="93">
        <f>D244</f>
        <v>22</v>
      </c>
      <c r="E9" s="102">
        <f>E244</f>
        <v>195</v>
      </c>
      <c r="F9" s="195">
        <f t="shared" si="0"/>
        <v>24.746192893401016</v>
      </c>
      <c r="G9" s="91">
        <f>F244</f>
        <v>7835</v>
      </c>
      <c r="H9" s="195">
        <f t="shared" si="1"/>
        <v>26.414267412851462</v>
      </c>
      <c r="L9" s="2"/>
    </row>
    <row r="10" spans="1:12" s="85" customFormat="1" ht="12.75">
      <c r="A10" s="6" t="s">
        <v>126</v>
      </c>
      <c r="B10" s="91">
        <f>B269</f>
        <v>40</v>
      </c>
      <c r="C10" s="93">
        <f>C269</f>
        <v>3</v>
      </c>
      <c r="D10" s="93">
        <f>D269</f>
        <v>19</v>
      </c>
      <c r="E10" s="102">
        <f>E269</f>
        <v>62</v>
      </c>
      <c r="F10" s="195">
        <f t="shared" si="0"/>
        <v>7.868020304568528</v>
      </c>
      <c r="G10" s="91">
        <f>F269</f>
        <v>2090</v>
      </c>
      <c r="H10" s="195">
        <f t="shared" si="1"/>
        <v>7.0460521879846265</v>
      </c>
      <c r="L10" s="2"/>
    </row>
    <row r="11" spans="1:12" s="85" customFormat="1" ht="12.75">
      <c r="A11" s="6" t="s">
        <v>127</v>
      </c>
      <c r="B11" s="91">
        <f>B292</f>
        <v>43</v>
      </c>
      <c r="C11" s="93">
        <f>C292</f>
        <v>7</v>
      </c>
      <c r="D11" s="93">
        <f>D292</f>
        <v>25</v>
      </c>
      <c r="E11" s="102">
        <f>E292</f>
        <v>75</v>
      </c>
      <c r="F11" s="195">
        <f t="shared" si="0"/>
        <v>9.517766497461928</v>
      </c>
      <c r="G11" s="91">
        <f>F292</f>
        <v>2554</v>
      </c>
      <c r="H11" s="195">
        <f t="shared" si="1"/>
        <v>8.610343200053942</v>
      </c>
      <c r="L11" s="2"/>
    </row>
    <row r="12" spans="1:12" s="85" customFormat="1" ht="12.75">
      <c r="A12" s="6" t="s">
        <v>128</v>
      </c>
      <c r="B12" s="91">
        <f>B322</f>
        <v>43</v>
      </c>
      <c r="C12" s="93">
        <f>C322</f>
        <v>12</v>
      </c>
      <c r="D12" s="93">
        <f>D322</f>
        <v>24</v>
      </c>
      <c r="E12" s="102">
        <f>E322</f>
        <v>79</v>
      </c>
      <c r="F12" s="195">
        <f t="shared" si="0"/>
        <v>10.025380710659897</v>
      </c>
      <c r="G12" s="91">
        <f>F322</f>
        <v>2480</v>
      </c>
      <c r="H12" s="195">
        <f t="shared" si="1"/>
        <v>8.360865754163576</v>
      </c>
      <c r="L12" s="2"/>
    </row>
    <row r="13" spans="1:12" s="85" customFormat="1" ht="12.75">
      <c r="A13" s="6" t="s">
        <v>129</v>
      </c>
      <c r="B13" s="91">
        <f>B339</f>
        <v>26</v>
      </c>
      <c r="C13" s="93">
        <f>C339</f>
        <v>4</v>
      </c>
      <c r="D13" s="93">
        <f>D339</f>
        <v>5</v>
      </c>
      <c r="E13" s="102">
        <f>E339</f>
        <v>35</v>
      </c>
      <c r="F13" s="195">
        <f t="shared" si="0"/>
        <v>4.441624365482234</v>
      </c>
      <c r="G13" s="91">
        <f>F339</f>
        <v>1405</v>
      </c>
      <c r="H13" s="195">
        <f t="shared" si="1"/>
        <v>4.736700155080575</v>
      </c>
      <c r="L13" s="2"/>
    </row>
    <row r="14" spans="1:12" s="15" customFormat="1" ht="19.5" customHeight="1">
      <c r="A14" s="11" t="s">
        <v>130</v>
      </c>
      <c r="B14" s="12">
        <f>SUM(B5:B13)</f>
        <v>573</v>
      </c>
      <c r="C14" s="12">
        <f>SUM(C5:C13)</f>
        <v>66</v>
      </c>
      <c r="D14" s="12">
        <f>SUM(D5:D13)</f>
        <v>149</v>
      </c>
      <c r="E14" s="12">
        <f>SUM(E5:E13)</f>
        <v>788</v>
      </c>
      <c r="F14" s="196">
        <f t="shared" si="0"/>
        <v>100</v>
      </c>
      <c r="G14" s="12">
        <f>SUM(G5:G13)</f>
        <v>29662</v>
      </c>
      <c r="H14" s="196">
        <f t="shared" si="1"/>
        <v>100</v>
      </c>
      <c r="L14" s="2"/>
    </row>
    <row r="15" s="3" customFormat="1" ht="12.75">
      <c r="L15" s="2"/>
    </row>
    <row r="16" spans="1:6" s="2" customFormat="1" ht="11.25">
      <c r="A16" s="16" t="s">
        <v>131</v>
      </c>
      <c r="D16" s="17"/>
      <c r="E16" s="17"/>
      <c r="F16" s="17"/>
    </row>
    <row r="22" ht="12.75">
      <c r="D22" t="s">
        <v>29</v>
      </c>
    </row>
    <row r="23" spans="3:4" ht="12.75">
      <c r="C23" s="6" t="s">
        <v>121</v>
      </c>
      <c r="D23" s="102">
        <v>45</v>
      </c>
    </row>
    <row r="24" spans="3:4" ht="12.75">
      <c r="C24" s="6" t="s">
        <v>122</v>
      </c>
      <c r="D24" s="102">
        <v>57</v>
      </c>
    </row>
    <row r="25" spans="3:4" ht="12.75">
      <c r="C25" s="6" t="s">
        <v>123</v>
      </c>
      <c r="D25" s="102">
        <v>110</v>
      </c>
    </row>
    <row r="26" spans="3:4" ht="12.75">
      <c r="C26" s="6" t="s">
        <v>124</v>
      </c>
      <c r="D26" s="102">
        <v>132</v>
      </c>
    </row>
    <row r="27" spans="3:4" ht="12.75">
      <c r="C27" s="6" t="s">
        <v>125</v>
      </c>
      <c r="D27" s="102">
        <v>195</v>
      </c>
    </row>
    <row r="28" spans="3:4" ht="12.75">
      <c r="C28" s="6" t="s">
        <v>126</v>
      </c>
      <c r="D28" s="102">
        <v>62</v>
      </c>
    </row>
    <row r="29" spans="3:4" ht="12.75">
      <c r="C29" s="6" t="s">
        <v>127</v>
      </c>
      <c r="D29" s="102">
        <v>75</v>
      </c>
    </row>
    <row r="30" spans="3:4" ht="12.75">
      <c r="C30" s="6" t="s">
        <v>128</v>
      </c>
      <c r="D30" s="102">
        <v>79</v>
      </c>
    </row>
    <row r="31" spans="3:4" ht="12.75">
      <c r="C31" s="6" t="s">
        <v>129</v>
      </c>
      <c r="D31" s="102">
        <v>35</v>
      </c>
    </row>
    <row r="51" spans="1:8" s="2" customFormat="1" ht="33.75" customHeight="1">
      <c r="A51" s="294" t="s">
        <v>132</v>
      </c>
      <c r="B51" s="294"/>
      <c r="C51" s="294"/>
      <c r="D51" s="294"/>
      <c r="E51" s="294"/>
      <c r="F51" s="294"/>
      <c r="G51" s="294"/>
      <c r="H51" s="294"/>
    </row>
    <row r="52" spans="1:6" s="20" customFormat="1" ht="60.75" customHeight="1">
      <c r="A52" s="19" t="s">
        <v>113</v>
      </c>
      <c r="B52" s="295" t="s">
        <v>134</v>
      </c>
      <c r="C52" s="296"/>
      <c r="D52" s="296"/>
      <c r="E52" s="296"/>
      <c r="F52" s="297"/>
    </row>
    <row r="53" spans="1:6" s="20" customFormat="1" ht="28.5" customHeight="1">
      <c r="A53" s="298" t="s">
        <v>133</v>
      </c>
      <c r="B53" s="299" t="s">
        <v>115</v>
      </c>
      <c r="C53" s="299"/>
      <c r="D53" s="299"/>
      <c r="E53" s="301" t="s">
        <v>116</v>
      </c>
      <c r="F53" s="300" t="s">
        <v>117</v>
      </c>
    </row>
    <row r="54" spans="1:6" s="20" customFormat="1" ht="28.5" customHeight="1">
      <c r="A54" s="298"/>
      <c r="B54" s="4" t="s">
        <v>118</v>
      </c>
      <c r="C54" s="4" t="s">
        <v>119</v>
      </c>
      <c r="D54" s="4" t="s">
        <v>120</v>
      </c>
      <c r="E54" s="302"/>
      <c r="F54" s="300"/>
    </row>
    <row r="55" spans="1:6" s="10" customFormat="1" ht="12.75">
      <c r="A55" s="30" t="s">
        <v>232</v>
      </c>
      <c r="B55" s="31">
        <v>1</v>
      </c>
      <c r="C55" s="31">
        <v>0</v>
      </c>
      <c r="D55" s="31">
        <v>0</v>
      </c>
      <c r="E55" s="32">
        <v>1</v>
      </c>
      <c r="F55" s="31">
        <v>22</v>
      </c>
    </row>
    <row r="56" spans="1:6" s="10" customFormat="1" ht="12.75">
      <c r="A56" s="30" t="s">
        <v>135</v>
      </c>
      <c r="B56" s="31">
        <v>1</v>
      </c>
      <c r="C56" s="31">
        <v>0</v>
      </c>
      <c r="D56" s="31">
        <v>0</v>
      </c>
      <c r="E56" s="32">
        <v>1</v>
      </c>
      <c r="F56" s="31">
        <v>21</v>
      </c>
    </row>
    <row r="57" spans="1:6" s="10" customFormat="1" ht="12.75">
      <c r="A57" s="30" t="s">
        <v>222</v>
      </c>
      <c r="B57" s="31">
        <v>0</v>
      </c>
      <c r="C57" s="31">
        <v>1</v>
      </c>
      <c r="D57" s="31">
        <v>0</v>
      </c>
      <c r="E57" s="32">
        <v>1</v>
      </c>
      <c r="F57" s="31">
        <v>15</v>
      </c>
    </row>
    <row r="58" spans="1:6" s="10" customFormat="1" ht="21.75">
      <c r="A58" s="30" t="s">
        <v>136</v>
      </c>
      <c r="B58" s="31">
        <v>1</v>
      </c>
      <c r="C58" s="31">
        <v>0</v>
      </c>
      <c r="D58" s="31">
        <v>0</v>
      </c>
      <c r="E58" s="32">
        <v>1</v>
      </c>
      <c r="F58" s="31">
        <v>32</v>
      </c>
    </row>
    <row r="59" spans="1:6" s="10" customFormat="1" ht="12.75">
      <c r="A59" s="30" t="s">
        <v>231</v>
      </c>
      <c r="B59" s="31">
        <v>0</v>
      </c>
      <c r="C59" s="31">
        <v>1</v>
      </c>
      <c r="D59" s="31">
        <v>0</v>
      </c>
      <c r="E59" s="32">
        <v>1</v>
      </c>
      <c r="F59" s="31">
        <v>20</v>
      </c>
    </row>
    <row r="60" spans="1:6" s="10" customFormat="1" ht="12.75">
      <c r="A60" s="30" t="s">
        <v>137</v>
      </c>
      <c r="B60" s="31">
        <v>1</v>
      </c>
      <c r="C60" s="31">
        <v>0</v>
      </c>
      <c r="D60" s="31">
        <v>0</v>
      </c>
      <c r="E60" s="32">
        <v>1</v>
      </c>
      <c r="F60" s="31">
        <v>15</v>
      </c>
    </row>
    <row r="61" spans="1:6" s="10" customFormat="1" ht="12.75">
      <c r="A61" s="30" t="s">
        <v>138</v>
      </c>
      <c r="B61" s="31">
        <v>1</v>
      </c>
      <c r="C61" s="31">
        <v>0</v>
      </c>
      <c r="D61" s="31">
        <v>0</v>
      </c>
      <c r="E61" s="32">
        <v>1</v>
      </c>
      <c r="F61" s="31">
        <v>54</v>
      </c>
    </row>
    <row r="62" spans="1:6" s="10" customFormat="1" ht="21.75">
      <c r="A62" s="30" t="s">
        <v>139</v>
      </c>
      <c r="B62" s="31">
        <v>1</v>
      </c>
      <c r="C62" s="31">
        <v>0</v>
      </c>
      <c r="D62" s="31">
        <v>1</v>
      </c>
      <c r="E62" s="32">
        <v>2</v>
      </c>
      <c r="F62" s="31">
        <v>40</v>
      </c>
    </row>
    <row r="63" spans="1:6" s="10" customFormat="1" ht="12.75">
      <c r="A63" s="30" t="s">
        <v>140</v>
      </c>
      <c r="B63" s="31">
        <v>1</v>
      </c>
      <c r="C63" s="31">
        <v>0</v>
      </c>
      <c r="D63" s="31">
        <v>0</v>
      </c>
      <c r="E63" s="32">
        <v>1</v>
      </c>
      <c r="F63" s="31">
        <v>32</v>
      </c>
    </row>
    <row r="64" spans="1:6" s="10" customFormat="1" ht="12.75">
      <c r="A64" s="30" t="s">
        <v>226</v>
      </c>
      <c r="B64" s="31">
        <v>0</v>
      </c>
      <c r="C64" s="31">
        <v>1</v>
      </c>
      <c r="D64" s="31">
        <v>0</v>
      </c>
      <c r="E64" s="32">
        <v>1</v>
      </c>
      <c r="F64" s="31">
        <v>12</v>
      </c>
    </row>
    <row r="65" spans="1:6" s="10" customFormat="1" ht="21.75">
      <c r="A65" s="30" t="s">
        <v>225</v>
      </c>
      <c r="B65" s="31">
        <v>1</v>
      </c>
      <c r="C65" s="31">
        <v>1</v>
      </c>
      <c r="D65" s="31">
        <v>0</v>
      </c>
      <c r="E65" s="32">
        <v>2</v>
      </c>
      <c r="F65" s="31">
        <v>54</v>
      </c>
    </row>
    <row r="66" spans="1:6" s="10" customFormat="1" ht="21.75">
      <c r="A66" s="30" t="s">
        <v>230</v>
      </c>
      <c r="B66" s="31">
        <v>0</v>
      </c>
      <c r="C66" s="31">
        <v>1</v>
      </c>
      <c r="D66" s="31">
        <v>0</v>
      </c>
      <c r="E66" s="32">
        <v>1</v>
      </c>
      <c r="F66" s="31">
        <v>7</v>
      </c>
    </row>
    <row r="67" spans="1:6" s="10" customFormat="1" ht="12.75">
      <c r="A67" s="30" t="s">
        <v>141</v>
      </c>
      <c r="B67" s="31">
        <v>0</v>
      </c>
      <c r="C67" s="31">
        <v>0</v>
      </c>
      <c r="D67" s="31">
        <v>1</v>
      </c>
      <c r="E67" s="32">
        <v>1</v>
      </c>
      <c r="F67" s="31">
        <v>14</v>
      </c>
    </row>
    <row r="68" spans="1:6" s="10" customFormat="1" ht="12.75">
      <c r="A68" s="30" t="s">
        <v>121</v>
      </c>
      <c r="B68" s="31">
        <v>15</v>
      </c>
      <c r="C68" s="31">
        <v>4</v>
      </c>
      <c r="D68" s="31">
        <v>3</v>
      </c>
      <c r="E68" s="32">
        <v>22</v>
      </c>
      <c r="F68" s="31">
        <v>794</v>
      </c>
    </row>
    <row r="69" spans="1:6" s="10" customFormat="1" ht="12.75">
      <c r="A69" s="30" t="s">
        <v>229</v>
      </c>
      <c r="B69" s="31">
        <v>1</v>
      </c>
      <c r="C69" s="31">
        <v>0</v>
      </c>
      <c r="D69" s="31">
        <v>0</v>
      </c>
      <c r="E69" s="32">
        <v>1</v>
      </c>
      <c r="F69" s="31">
        <v>38</v>
      </c>
    </row>
    <row r="70" spans="1:6" s="10" customFormat="1" ht="12.75">
      <c r="A70" s="30" t="s">
        <v>224</v>
      </c>
      <c r="B70" s="31">
        <v>1</v>
      </c>
      <c r="C70" s="31">
        <v>0</v>
      </c>
      <c r="D70" s="31">
        <v>0</v>
      </c>
      <c r="E70" s="32">
        <v>1</v>
      </c>
      <c r="F70" s="31">
        <v>30</v>
      </c>
    </row>
    <row r="71" spans="1:6" s="10" customFormat="1" ht="12.75">
      <c r="A71" s="30" t="s">
        <v>142</v>
      </c>
      <c r="B71" s="31">
        <v>1</v>
      </c>
      <c r="C71" s="31">
        <v>0</v>
      </c>
      <c r="D71" s="31">
        <v>1</v>
      </c>
      <c r="E71" s="32">
        <v>2</v>
      </c>
      <c r="F71" s="31">
        <v>54</v>
      </c>
    </row>
    <row r="72" spans="1:6" s="10" customFormat="1" ht="12.75">
      <c r="A72" s="30" t="s">
        <v>228</v>
      </c>
      <c r="B72" s="31">
        <v>1</v>
      </c>
      <c r="C72" s="31">
        <v>0</v>
      </c>
      <c r="D72" s="31">
        <v>0</v>
      </c>
      <c r="E72" s="32">
        <v>1</v>
      </c>
      <c r="F72" s="31">
        <v>21</v>
      </c>
    </row>
    <row r="73" spans="1:6" s="10" customFormat="1" ht="12.75">
      <c r="A73" s="30" t="s">
        <v>143</v>
      </c>
      <c r="B73" s="31">
        <v>1</v>
      </c>
      <c r="C73" s="31">
        <v>0</v>
      </c>
      <c r="D73" s="31">
        <v>0</v>
      </c>
      <c r="E73" s="32">
        <v>1</v>
      </c>
      <c r="F73" s="31">
        <v>61</v>
      </c>
    </row>
    <row r="74" spans="1:6" s="10" customFormat="1" ht="21.75">
      <c r="A74" s="30" t="s">
        <v>223</v>
      </c>
      <c r="B74" s="31">
        <v>0</v>
      </c>
      <c r="C74" s="31">
        <v>1</v>
      </c>
      <c r="D74" s="31">
        <v>0</v>
      </c>
      <c r="E74" s="32">
        <v>1</v>
      </c>
      <c r="F74" s="31">
        <v>14</v>
      </c>
    </row>
    <row r="75" spans="1:6" s="10" customFormat="1" ht="12.75">
      <c r="A75" s="30" t="s">
        <v>227</v>
      </c>
      <c r="B75" s="31">
        <v>0</v>
      </c>
      <c r="C75" s="31">
        <v>1</v>
      </c>
      <c r="D75" s="31">
        <v>0</v>
      </c>
      <c r="E75" s="32">
        <v>1</v>
      </c>
      <c r="F75" s="31">
        <v>15</v>
      </c>
    </row>
    <row r="76" spans="1:7" s="35" customFormat="1" ht="17.25" customHeight="1">
      <c r="A76" s="33" t="s">
        <v>152</v>
      </c>
      <c r="B76" s="34">
        <v>28</v>
      </c>
      <c r="C76" s="34">
        <v>11</v>
      </c>
      <c r="D76" s="34">
        <v>6</v>
      </c>
      <c r="E76" s="34">
        <v>45</v>
      </c>
      <c r="F76" s="34">
        <v>1365</v>
      </c>
      <c r="G76" s="20"/>
    </row>
    <row r="80" spans="1:6" s="20" customFormat="1" ht="60.75" customHeight="1">
      <c r="A80" s="19" t="s">
        <v>437</v>
      </c>
      <c r="B80" s="295" t="s">
        <v>438</v>
      </c>
      <c r="C80" s="296"/>
      <c r="D80" s="296"/>
      <c r="E80" s="296"/>
      <c r="F80" s="297"/>
    </row>
    <row r="81" spans="1:6" s="20" customFormat="1" ht="28.5" customHeight="1">
      <c r="A81" s="298" t="s">
        <v>133</v>
      </c>
      <c r="B81" s="299" t="s">
        <v>115</v>
      </c>
      <c r="C81" s="299"/>
      <c r="D81" s="299"/>
      <c r="E81" s="301" t="s">
        <v>116</v>
      </c>
      <c r="F81" s="300" t="s">
        <v>117</v>
      </c>
    </row>
    <row r="82" spans="1:6" s="20" customFormat="1" ht="28.5" customHeight="1">
      <c r="A82" s="298"/>
      <c r="B82" s="4" t="s">
        <v>118</v>
      </c>
      <c r="C82" s="4" t="s">
        <v>119</v>
      </c>
      <c r="D82" s="4" t="s">
        <v>120</v>
      </c>
      <c r="E82" s="302"/>
      <c r="F82" s="300"/>
    </row>
    <row r="83" spans="1:6" s="90" customFormat="1" ht="12.75">
      <c r="A83" s="94" t="s">
        <v>252</v>
      </c>
      <c r="B83" s="95">
        <v>1</v>
      </c>
      <c r="C83" s="95">
        <v>0</v>
      </c>
      <c r="D83" s="95">
        <v>0</v>
      </c>
      <c r="E83" s="96">
        <v>1</v>
      </c>
      <c r="F83" s="95">
        <v>22</v>
      </c>
    </row>
    <row r="84" spans="1:6" s="90" customFormat="1" ht="12.75">
      <c r="A84" s="94" t="s">
        <v>234</v>
      </c>
      <c r="B84" s="95">
        <v>1</v>
      </c>
      <c r="C84" s="95">
        <v>0</v>
      </c>
      <c r="D84" s="95">
        <v>0</v>
      </c>
      <c r="E84" s="96">
        <v>1</v>
      </c>
      <c r="F84" s="95">
        <v>67</v>
      </c>
    </row>
    <row r="85" spans="1:6" s="90" customFormat="1" ht="12.75">
      <c r="A85" s="94" t="s">
        <v>235</v>
      </c>
      <c r="B85" s="95">
        <v>1</v>
      </c>
      <c r="C85" s="95">
        <v>0</v>
      </c>
      <c r="D85" s="95">
        <v>0</v>
      </c>
      <c r="E85" s="96">
        <v>1</v>
      </c>
      <c r="F85" s="95">
        <v>30</v>
      </c>
    </row>
    <row r="86" spans="1:6" s="90" customFormat="1" ht="12.75">
      <c r="A86" s="94" t="s">
        <v>236</v>
      </c>
      <c r="B86" s="95">
        <v>1</v>
      </c>
      <c r="C86" s="95">
        <v>0</v>
      </c>
      <c r="D86" s="95">
        <v>0</v>
      </c>
      <c r="E86" s="96">
        <v>1</v>
      </c>
      <c r="F86" s="95">
        <v>80</v>
      </c>
    </row>
    <row r="87" spans="1:6" s="90" customFormat="1" ht="12.75">
      <c r="A87" s="94" t="s">
        <v>248</v>
      </c>
      <c r="B87" s="95">
        <v>1</v>
      </c>
      <c r="C87" s="95">
        <v>1</v>
      </c>
      <c r="D87" s="95">
        <v>0</v>
      </c>
      <c r="E87" s="96">
        <v>2</v>
      </c>
      <c r="F87" s="95">
        <v>52</v>
      </c>
    </row>
    <row r="88" spans="1:6" s="90" customFormat="1" ht="12.75">
      <c r="A88" s="94" t="s">
        <v>237</v>
      </c>
      <c r="B88" s="95">
        <v>1</v>
      </c>
      <c r="C88" s="95">
        <v>0</v>
      </c>
      <c r="D88" s="95">
        <v>0</v>
      </c>
      <c r="E88" s="96">
        <v>1</v>
      </c>
      <c r="F88" s="95">
        <v>79</v>
      </c>
    </row>
    <row r="89" spans="1:6" s="90" customFormat="1" ht="12.75">
      <c r="A89" s="94" t="s">
        <v>238</v>
      </c>
      <c r="B89" s="95">
        <v>2</v>
      </c>
      <c r="C89" s="95">
        <v>0</v>
      </c>
      <c r="D89" s="95">
        <v>0</v>
      </c>
      <c r="E89" s="96">
        <v>2</v>
      </c>
      <c r="F89" s="95">
        <v>93</v>
      </c>
    </row>
    <row r="90" spans="1:6" s="90" customFormat="1" ht="12.75">
      <c r="A90" s="94" t="s">
        <v>239</v>
      </c>
      <c r="B90" s="95">
        <v>1</v>
      </c>
      <c r="C90" s="95">
        <v>0</v>
      </c>
      <c r="D90" s="95">
        <v>0</v>
      </c>
      <c r="E90" s="96">
        <v>1</v>
      </c>
      <c r="F90" s="95">
        <v>26</v>
      </c>
    </row>
    <row r="91" spans="1:6" s="90" customFormat="1" ht="12.75">
      <c r="A91" s="94" t="s">
        <v>240</v>
      </c>
      <c r="B91" s="95">
        <v>1</v>
      </c>
      <c r="C91" s="95">
        <v>0</v>
      </c>
      <c r="D91" s="95">
        <v>0</v>
      </c>
      <c r="E91" s="96">
        <v>1</v>
      </c>
      <c r="F91" s="95">
        <v>58</v>
      </c>
    </row>
    <row r="92" spans="1:6" s="90" customFormat="1" ht="12.75">
      <c r="A92" s="94" t="s">
        <v>241</v>
      </c>
      <c r="B92" s="95">
        <v>1</v>
      </c>
      <c r="C92" s="95">
        <v>0</v>
      </c>
      <c r="D92" s="95">
        <v>1</v>
      </c>
      <c r="E92" s="96">
        <v>2</v>
      </c>
      <c r="F92" s="95">
        <v>74</v>
      </c>
    </row>
    <row r="93" spans="1:6" s="90" customFormat="1" ht="12.75">
      <c r="A93" s="94" t="s">
        <v>249</v>
      </c>
      <c r="B93" s="95">
        <v>0</v>
      </c>
      <c r="C93" s="95">
        <v>1</v>
      </c>
      <c r="D93" s="95">
        <v>0</v>
      </c>
      <c r="E93" s="96">
        <v>1</v>
      </c>
      <c r="F93" s="95">
        <v>15</v>
      </c>
    </row>
    <row r="94" spans="1:6" s="90" customFormat="1" ht="12.75">
      <c r="A94" s="94" t="s">
        <v>254</v>
      </c>
      <c r="B94" s="95">
        <v>0</v>
      </c>
      <c r="C94" s="95">
        <v>1</v>
      </c>
      <c r="D94" s="95">
        <v>0</v>
      </c>
      <c r="E94" s="96">
        <v>1</v>
      </c>
      <c r="F94" s="95">
        <v>12</v>
      </c>
    </row>
    <row r="95" spans="1:6" s="90" customFormat="1" ht="12.75">
      <c r="A95" s="94" t="s">
        <v>242</v>
      </c>
      <c r="B95" s="95">
        <v>1</v>
      </c>
      <c r="C95" s="95">
        <v>1</v>
      </c>
      <c r="D95" s="95">
        <v>0</v>
      </c>
      <c r="E95" s="96">
        <v>2</v>
      </c>
      <c r="F95" s="95">
        <v>80</v>
      </c>
    </row>
    <row r="96" spans="1:6" s="90" customFormat="1" ht="21">
      <c r="A96" s="94" t="s">
        <v>243</v>
      </c>
      <c r="B96" s="95">
        <v>0</v>
      </c>
      <c r="C96" s="95">
        <v>1</v>
      </c>
      <c r="D96" s="95">
        <v>0</v>
      </c>
      <c r="E96" s="96">
        <v>1</v>
      </c>
      <c r="F96" s="95">
        <v>23</v>
      </c>
    </row>
    <row r="97" spans="1:6" s="90" customFormat="1" ht="12.75">
      <c r="A97" s="94" t="s">
        <v>244</v>
      </c>
      <c r="B97" s="95">
        <v>2</v>
      </c>
      <c r="C97" s="95">
        <v>0</v>
      </c>
      <c r="D97" s="95">
        <v>0</v>
      </c>
      <c r="E97" s="96">
        <v>2</v>
      </c>
      <c r="F97" s="95">
        <v>78</v>
      </c>
    </row>
    <row r="98" spans="1:6" s="90" customFormat="1" ht="12.75">
      <c r="A98" s="94" t="s">
        <v>122</v>
      </c>
      <c r="B98" s="95">
        <v>25</v>
      </c>
      <c r="C98" s="95">
        <v>2</v>
      </c>
      <c r="D98" s="95">
        <v>1</v>
      </c>
      <c r="E98" s="96">
        <v>28</v>
      </c>
      <c r="F98" s="95">
        <v>1398</v>
      </c>
    </row>
    <row r="99" spans="1:6" s="90" customFormat="1" ht="21">
      <c r="A99" s="94" t="s">
        <v>245</v>
      </c>
      <c r="B99" s="95">
        <v>3</v>
      </c>
      <c r="C99" s="95">
        <v>0</v>
      </c>
      <c r="D99" s="95">
        <v>0</v>
      </c>
      <c r="E99" s="96">
        <v>3</v>
      </c>
      <c r="F99" s="95">
        <v>106</v>
      </c>
    </row>
    <row r="100" spans="1:6" s="90" customFormat="1" ht="12.75">
      <c r="A100" s="94" t="s">
        <v>250</v>
      </c>
      <c r="B100" s="95">
        <v>1</v>
      </c>
      <c r="C100" s="95">
        <v>0</v>
      </c>
      <c r="D100" s="95">
        <v>0</v>
      </c>
      <c r="E100" s="96">
        <v>1</v>
      </c>
      <c r="F100" s="95">
        <v>28</v>
      </c>
    </row>
    <row r="101" spans="1:6" s="90" customFormat="1" ht="12.75">
      <c r="A101" s="94" t="s">
        <v>246</v>
      </c>
      <c r="B101" s="95">
        <v>2</v>
      </c>
      <c r="C101" s="95">
        <v>0</v>
      </c>
      <c r="D101" s="95">
        <v>0</v>
      </c>
      <c r="E101" s="96">
        <v>2</v>
      </c>
      <c r="F101" s="95">
        <v>84</v>
      </c>
    </row>
    <row r="102" spans="1:6" s="90" customFormat="1" ht="12.75">
      <c r="A102" s="94" t="s">
        <v>251</v>
      </c>
      <c r="B102" s="95">
        <v>1</v>
      </c>
      <c r="C102" s="95">
        <v>0</v>
      </c>
      <c r="D102" s="95">
        <v>0</v>
      </c>
      <c r="E102" s="96">
        <v>1</v>
      </c>
      <c r="F102" s="95">
        <v>42</v>
      </c>
    </row>
    <row r="103" spans="1:6" s="90" customFormat="1" ht="12.75">
      <c r="A103" s="94" t="s">
        <v>247</v>
      </c>
      <c r="B103" s="95">
        <v>1</v>
      </c>
      <c r="C103" s="95">
        <v>0</v>
      </c>
      <c r="D103" s="95">
        <v>0</v>
      </c>
      <c r="E103" s="96">
        <v>1</v>
      </c>
      <c r="F103" s="95">
        <v>35</v>
      </c>
    </row>
    <row r="104" spans="1:6" s="90" customFormat="1" ht="12.75">
      <c r="A104" s="94" t="s">
        <v>253</v>
      </c>
      <c r="B104" s="95">
        <v>1</v>
      </c>
      <c r="C104" s="95">
        <v>0</v>
      </c>
      <c r="D104" s="95">
        <v>0</v>
      </c>
      <c r="E104" s="96">
        <v>1</v>
      </c>
      <c r="F104" s="95">
        <v>24</v>
      </c>
    </row>
    <row r="105" spans="1:7" s="35" customFormat="1" ht="17.25" customHeight="1">
      <c r="A105" s="33" t="s">
        <v>422</v>
      </c>
      <c r="B105" s="34">
        <v>48</v>
      </c>
      <c r="C105" s="34">
        <v>7</v>
      </c>
      <c r="D105" s="34">
        <v>2</v>
      </c>
      <c r="E105" s="34">
        <v>57</v>
      </c>
      <c r="F105" s="34">
        <v>2506</v>
      </c>
      <c r="G105" s="20"/>
    </row>
    <row r="107" spans="1:6" s="20" customFormat="1" ht="60.75" customHeight="1">
      <c r="A107" s="19" t="s">
        <v>439</v>
      </c>
      <c r="B107" s="295" t="s">
        <v>440</v>
      </c>
      <c r="C107" s="296"/>
      <c r="D107" s="296"/>
      <c r="E107" s="296"/>
      <c r="F107" s="297"/>
    </row>
    <row r="108" spans="1:6" s="20" customFormat="1" ht="28.5" customHeight="1">
      <c r="A108" s="298" t="s">
        <v>133</v>
      </c>
      <c r="B108" s="299" t="s">
        <v>115</v>
      </c>
      <c r="C108" s="299"/>
      <c r="D108" s="299"/>
      <c r="E108" s="301" t="s">
        <v>116</v>
      </c>
      <c r="F108" s="300" t="s">
        <v>117</v>
      </c>
    </row>
    <row r="109" spans="1:6" s="20" customFormat="1" ht="28.5" customHeight="1">
      <c r="A109" s="298"/>
      <c r="B109" s="4" t="s">
        <v>118</v>
      </c>
      <c r="C109" s="4" t="s">
        <v>119</v>
      </c>
      <c r="D109" s="4" t="s">
        <v>120</v>
      </c>
      <c r="E109" s="302"/>
      <c r="F109" s="300"/>
    </row>
    <row r="110" spans="1:6" s="90" customFormat="1" ht="12.75">
      <c r="A110" s="94" t="s">
        <v>154</v>
      </c>
      <c r="B110" s="95">
        <v>1</v>
      </c>
      <c r="C110" s="95">
        <v>0</v>
      </c>
      <c r="D110" s="95">
        <v>0</v>
      </c>
      <c r="E110" s="96">
        <v>1</v>
      </c>
      <c r="F110" s="95">
        <v>94</v>
      </c>
    </row>
    <row r="111" spans="1:6" s="90" customFormat="1" ht="12.75">
      <c r="A111" s="94" t="s">
        <v>155</v>
      </c>
      <c r="B111" s="95">
        <v>2</v>
      </c>
      <c r="C111" s="95">
        <v>0</v>
      </c>
      <c r="D111" s="95">
        <v>2</v>
      </c>
      <c r="E111" s="96">
        <v>4</v>
      </c>
      <c r="F111" s="95">
        <v>118</v>
      </c>
    </row>
    <row r="112" spans="1:6" s="90" customFormat="1" ht="12.75">
      <c r="A112" s="94" t="s">
        <v>181</v>
      </c>
      <c r="B112" s="95">
        <v>0</v>
      </c>
      <c r="C112" s="95">
        <v>0</v>
      </c>
      <c r="D112" s="95">
        <v>2</v>
      </c>
      <c r="E112" s="96">
        <v>2</v>
      </c>
      <c r="F112" s="95">
        <v>36</v>
      </c>
    </row>
    <row r="113" spans="1:6" s="90" customFormat="1" ht="12.75">
      <c r="A113" s="94" t="s">
        <v>156</v>
      </c>
      <c r="B113" s="95">
        <v>1</v>
      </c>
      <c r="C113" s="95">
        <v>0</v>
      </c>
      <c r="D113" s="95">
        <v>0</v>
      </c>
      <c r="E113" s="96">
        <v>1</v>
      </c>
      <c r="F113" s="95">
        <v>25</v>
      </c>
    </row>
    <row r="114" spans="1:6" s="90" customFormat="1" ht="12.75">
      <c r="A114" s="94" t="s">
        <v>157</v>
      </c>
      <c r="B114" s="95">
        <v>1</v>
      </c>
      <c r="C114" s="95">
        <v>0</v>
      </c>
      <c r="D114" s="95">
        <v>0</v>
      </c>
      <c r="E114" s="96">
        <v>1</v>
      </c>
      <c r="F114" s="95">
        <v>70</v>
      </c>
    </row>
    <row r="115" spans="1:6" s="90" customFormat="1" ht="12.75">
      <c r="A115" s="94" t="s">
        <v>182</v>
      </c>
      <c r="B115" s="95">
        <v>0</v>
      </c>
      <c r="C115" s="95">
        <v>1</v>
      </c>
      <c r="D115" s="95">
        <v>0</v>
      </c>
      <c r="E115" s="96">
        <v>1</v>
      </c>
      <c r="F115" s="95">
        <v>14</v>
      </c>
    </row>
    <row r="116" spans="1:6" s="90" customFormat="1" ht="12.75">
      <c r="A116" s="94" t="s">
        <v>158</v>
      </c>
      <c r="B116" s="95">
        <v>1</v>
      </c>
      <c r="C116" s="95">
        <v>0</v>
      </c>
      <c r="D116" s="95">
        <v>0</v>
      </c>
      <c r="E116" s="96">
        <v>1</v>
      </c>
      <c r="F116" s="95">
        <v>76</v>
      </c>
    </row>
    <row r="117" spans="1:6" s="90" customFormat="1" ht="12.75">
      <c r="A117" s="94" t="s">
        <v>159</v>
      </c>
      <c r="B117" s="95">
        <v>1</v>
      </c>
      <c r="C117" s="95">
        <v>0</v>
      </c>
      <c r="D117" s="95">
        <v>1</v>
      </c>
      <c r="E117" s="96">
        <v>2</v>
      </c>
      <c r="F117" s="95">
        <v>70</v>
      </c>
    </row>
    <row r="118" spans="1:6" s="90" customFormat="1" ht="12.75">
      <c r="A118" s="94" t="s">
        <v>160</v>
      </c>
      <c r="B118" s="95">
        <v>1</v>
      </c>
      <c r="C118" s="95">
        <v>1</v>
      </c>
      <c r="D118" s="95">
        <v>0</v>
      </c>
      <c r="E118" s="96">
        <v>2</v>
      </c>
      <c r="F118" s="95">
        <v>54</v>
      </c>
    </row>
    <row r="119" spans="1:6" s="90" customFormat="1" ht="12.75">
      <c r="A119" s="94" t="s">
        <v>191</v>
      </c>
      <c r="B119" s="95">
        <v>0</v>
      </c>
      <c r="C119" s="95">
        <v>0</v>
      </c>
      <c r="D119" s="95">
        <v>1</v>
      </c>
      <c r="E119" s="96">
        <v>1</v>
      </c>
      <c r="F119" s="95">
        <v>20</v>
      </c>
    </row>
    <row r="120" spans="1:6" s="90" customFormat="1" ht="12.75">
      <c r="A120" s="94" t="s">
        <v>183</v>
      </c>
      <c r="B120" s="95">
        <v>0</v>
      </c>
      <c r="C120" s="95">
        <v>1</v>
      </c>
      <c r="D120" s="95">
        <v>0</v>
      </c>
      <c r="E120" s="96">
        <v>1</v>
      </c>
      <c r="F120" s="95">
        <v>14</v>
      </c>
    </row>
    <row r="121" spans="1:6" s="90" customFormat="1" ht="12.75">
      <c r="A121" s="94" t="s">
        <v>161</v>
      </c>
      <c r="B121" s="95">
        <v>2</v>
      </c>
      <c r="C121" s="95">
        <v>0</v>
      </c>
      <c r="D121" s="95">
        <v>1</v>
      </c>
      <c r="E121" s="96">
        <v>3</v>
      </c>
      <c r="F121" s="95">
        <v>154</v>
      </c>
    </row>
    <row r="122" spans="1:6" s="90" customFormat="1" ht="12.75">
      <c r="A122" s="94" t="s">
        <v>192</v>
      </c>
      <c r="B122" s="95">
        <v>0</v>
      </c>
      <c r="C122" s="95">
        <v>0</v>
      </c>
      <c r="D122" s="95">
        <v>1</v>
      </c>
      <c r="E122" s="96">
        <v>1</v>
      </c>
      <c r="F122" s="95">
        <v>24</v>
      </c>
    </row>
    <row r="123" spans="1:6" s="90" customFormat="1" ht="12.75">
      <c r="A123" s="94" t="s">
        <v>162</v>
      </c>
      <c r="B123" s="95">
        <v>1</v>
      </c>
      <c r="C123" s="95">
        <v>1</v>
      </c>
      <c r="D123" s="95">
        <v>0</v>
      </c>
      <c r="E123" s="96">
        <v>2</v>
      </c>
      <c r="F123" s="95">
        <v>99</v>
      </c>
    </row>
    <row r="124" spans="1:6" s="90" customFormat="1" ht="12.75">
      <c r="A124" s="94" t="s">
        <v>163</v>
      </c>
      <c r="B124" s="95">
        <v>1</v>
      </c>
      <c r="C124" s="95">
        <v>0</v>
      </c>
      <c r="D124" s="95">
        <v>1</v>
      </c>
      <c r="E124" s="96">
        <v>2</v>
      </c>
      <c r="F124" s="95">
        <v>44</v>
      </c>
    </row>
    <row r="125" spans="1:6" s="90" customFormat="1" ht="12.75">
      <c r="A125" s="94" t="s">
        <v>164</v>
      </c>
      <c r="B125" s="95">
        <v>1</v>
      </c>
      <c r="C125" s="95">
        <v>0</v>
      </c>
      <c r="D125" s="95">
        <v>1</v>
      </c>
      <c r="E125" s="96">
        <v>2</v>
      </c>
      <c r="F125" s="95">
        <v>52</v>
      </c>
    </row>
    <row r="126" spans="1:6" s="90" customFormat="1" ht="12.75">
      <c r="A126" s="94" t="s">
        <v>165</v>
      </c>
      <c r="B126" s="95">
        <v>1</v>
      </c>
      <c r="C126" s="95">
        <v>0</v>
      </c>
      <c r="D126" s="95">
        <v>0</v>
      </c>
      <c r="E126" s="96">
        <v>1</v>
      </c>
      <c r="F126" s="95">
        <v>78</v>
      </c>
    </row>
    <row r="127" spans="1:6" s="90" customFormat="1" ht="12.75">
      <c r="A127" s="94" t="s">
        <v>166</v>
      </c>
      <c r="B127" s="95">
        <v>5</v>
      </c>
      <c r="C127" s="95">
        <v>0</v>
      </c>
      <c r="D127" s="95">
        <v>0</v>
      </c>
      <c r="E127" s="96">
        <v>5</v>
      </c>
      <c r="F127" s="95">
        <v>254</v>
      </c>
    </row>
    <row r="128" spans="1:6" s="90" customFormat="1" ht="12.75">
      <c r="A128" s="94" t="s">
        <v>167</v>
      </c>
      <c r="B128" s="95">
        <v>1</v>
      </c>
      <c r="C128" s="95">
        <v>0</v>
      </c>
      <c r="D128" s="95">
        <v>0</v>
      </c>
      <c r="E128" s="96">
        <v>1</v>
      </c>
      <c r="F128" s="95">
        <v>37</v>
      </c>
    </row>
    <row r="129" spans="1:6" s="90" customFormat="1" ht="12.75">
      <c r="A129" s="94" t="s">
        <v>184</v>
      </c>
      <c r="B129" s="95">
        <v>0</v>
      </c>
      <c r="C129" s="95">
        <v>1</v>
      </c>
      <c r="D129" s="95">
        <v>1</v>
      </c>
      <c r="E129" s="96">
        <v>2</v>
      </c>
      <c r="F129" s="95">
        <v>38</v>
      </c>
    </row>
    <row r="130" spans="1:6" s="90" customFormat="1" ht="12.75">
      <c r="A130" s="94" t="s">
        <v>168</v>
      </c>
      <c r="B130" s="95">
        <v>1</v>
      </c>
      <c r="C130" s="95">
        <v>0</v>
      </c>
      <c r="D130" s="95">
        <v>0</v>
      </c>
      <c r="E130" s="96">
        <v>1</v>
      </c>
      <c r="F130" s="95">
        <v>33</v>
      </c>
    </row>
    <row r="131" spans="1:6" s="90" customFormat="1" ht="12.75">
      <c r="A131" s="94" t="s">
        <v>169</v>
      </c>
      <c r="B131" s="95">
        <v>2</v>
      </c>
      <c r="C131" s="95">
        <v>0</v>
      </c>
      <c r="D131" s="95">
        <v>3</v>
      </c>
      <c r="E131" s="96">
        <v>5</v>
      </c>
      <c r="F131" s="95">
        <v>138</v>
      </c>
    </row>
    <row r="132" spans="1:6" s="90" customFormat="1" ht="12.75">
      <c r="A132" s="94" t="s">
        <v>170</v>
      </c>
      <c r="B132" s="95">
        <v>1</v>
      </c>
      <c r="C132" s="95">
        <v>0</v>
      </c>
      <c r="D132" s="95">
        <v>0</v>
      </c>
      <c r="E132" s="96">
        <v>1</v>
      </c>
      <c r="F132" s="95">
        <v>65</v>
      </c>
    </row>
    <row r="133" spans="1:6" s="90" customFormat="1" ht="12.75">
      <c r="A133" s="94" t="s">
        <v>171</v>
      </c>
      <c r="B133" s="95">
        <v>1</v>
      </c>
      <c r="C133" s="95">
        <v>0</v>
      </c>
      <c r="D133" s="95">
        <v>0</v>
      </c>
      <c r="E133" s="96">
        <v>1</v>
      </c>
      <c r="F133" s="95">
        <v>63</v>
      </c>
    </row>
    <row r="134" spans="1:6" s="90" customFormat="1" ht="12.75">
      <c r="A134" s="94" t="s">
        <v>172</v>
      </c>
      <c r="B134" s="95">
        <v>2</v>
      </c>
      <c r="C134" s="95">
        <v>1</v>
      </c>
      <c r="D134" s="95">
        <v>0</v>
      </c>
      <c r="E134" s="96">
        <v>3</v>
      </c>
      <c r="F134" s="95">
        <v>110</v>
      </c>
    </row>
    <row r="135" spans="1:6" s="90" customFormat="1" ht="12.75">
      <c r="A135" s="94" t="s">
        <v>173</v>
      </c>
      <c r="B135" s="95">
        <v>2</v>
      </c>
      <c r="C135" s="95">
        <v>0</v>
      </c>
      <c r="D135" s="95">
        <v>0</v>
      </c>
      <c r="E135" s="96">
        <v>2</v>
      </c>
      <c r="F135" s="95">
        <v>90</v>
      </c>
    </row>
    <row r="136" spans="1:6" s="90" customFormat="1" ht="12.75">
      <c r="A136" s="94" t="s">
        <v>174</v>
      </c>
      <c r="B136" s="95">
        <v>1</v>
      </c>
      <c r="C136" s="95">
        <v>0</v>
      </c>
      <c r="D136" s="95">
        <v>3</v>
      </c>
      <c r="E136" s="96">
        <v>4</v>
      </c>
      <c r="F136" s="95">
        <v>140</v>
      </c>
    </row>
    <row r="137" spans="1:6" s="90" customFormat="1" ht="12.75">
      <c r="A137" s="94" t="s">
        <v>185</v>
      </c>
      <c r="B137" s="95">
        <v>0</v>
      </c>
      <c r="C137" s="95">
        <v>1</v>
      </c>
      <c r="D137" s="95">
        <v>0</v>
      </c>
      <c r="E137" s="96">
        <v>1</v>
      </c>
      <c r="F137" s="95">
        <v>14</v>
      </c>
    </row>
    <row r="138" spans="1:6" s="90" customFormat="1" ht="12.75">
      <c r="A138" s="94" t="s">
        <v>175</v>
      </c>
      <c r="B138" s="95">
        <v>27</v>
      </c>
      <c r="C138" s="95">
        <v>0</v>
      </c>
      <c r="D138" s="95">
        <v>8</v>
      </c>
      <c r="E138" s="96">
        <v>35</v>
      </c>
      <c r="F138" s="95">
        <v>1611</v>
      </c>
    </row>
    <row r="139" spans="1:6" s="90" customFormat="1" ht="12.75">
      <c r="A139" s="94" t="s">
        <v>176</v>
      </c>
      <c r="B139" s="95">
        <v>1</v>
      </c>
      <c r="C139" s="95">
        <v>0</v>
      </c>
      <c r="D139" s="95">
        <v>2</v>
      </c>
      <c r="E139" s="96">
        <v>3</v>
      </c>
      <c r="F139" s="95">
        <v>91</v>
      </c>
    </row>
    <row r="140" spans="1:6" s="90" customFormat="1" ht="12.75">
      <c r="A140" s="94" t="s">
        <v>186</v>
      </c>
      <c r="B140" s="95">
        <v>1</v>
      </c>
      <c r="C140" s="95">
        <v>0</v>
      </c>
      <c r="D140" s="95">
        <v>0</v>
      </c>
      <c r="E140" s="96">
        <v>1</v>
      </c>
      <c r="F140" s="95">
        <v>36</v>
      </c>
    </row>
    <row r="141" spans="1:6" s="90" customFormat="1" ht="12.75">
      <c r="A141" s="94" t="s">
        <v>187</v>
      </c>
      <c r="B141" s="95">
        <v>1</v>
      </c>
      <c r="C141" s="95">
        <v>0</v>
      </c>
      <c r="D141" s="95">
        <v>1</v>
      </c>
      <c r="E141" s="96">
        <v>2</v>
      </c>
      <c r="F141" s="95">
        <v>35</v>
      </c>
    </row>
    <row r="142" spans="1:6" s="90" customFormat="1" ht="12.75">
      <c r="A142" s="94" t="s">
        <v>177</v>
      </c>
      <c r="B142" s="95">
        <v>2</v>
      </c>
      <c r="C142" s="95">
        <v>0</v>
      </c>
      <c r="D142" s="95">
        <v>0</v>
      </c>
      <c r="E142" s="96">
        <v>2</v>
      </c>
      <c r="F142" s="95">
        <v>124</v>
      </c>
    </row>
    <row r="143" spans="1:6" s="90" customFormat="1" ht="12.75">
      <c r="A143" s="94" t="s">
        <v>178</v>
      </c>
      <c r="B143" s="95">
        <v>2</v>
      </c>
      <c r="C143" s="95">
        <v>0</v>
      </c>
      <c r="D143" s="95">
        <v>0</v>
      </c>
      <c r="E143" s="96">
        <v>2</v>
      </c>
      <c r="F143" s="95">
        <v>102</v>
      </c>
    </row>
    <row r="144" spans="1:6" s="90" customFormat="1" ht="12.75">
      <c r="A144" s="94" t="s">
        <v>193</v>
      </c>
      <c r="B144" s="95">
        <v>1</v>
      </c>
      <c r="C144" s="95">
        <v>0</v>
      </c>
      <c r="D144" s="95">
        <v>0</v>
      </c>
      <c r="E144" s="96">
        <v>1</v>
      </c>
      <c r="F144" s="95">
        <v>56</v>
      </c>
    </row>
    <row r="145" spans="1:6" s="90" customFormat="1" ht="12.75">
      <c r="A145" s="94" t="s">
        <v>179</v>
      </c>
      <c r="B145" s="95">
        <v>1</v>
      </c>
      <c r="C145" s="95">
        <v>0</v>
      </c>
      <c r="D145" s="95">
        <v>0</v>
      </c>
      <c r="E145" s="96">
        <v>1</v>
      </c>
      <c r="F145" s="95">
        <v>73</v>
      </c>
    </row>
    <row r="146" spans="1:6" s="90" customFormat="1" ht="12.75">
      <c r="A146" s="94" t="s">
        <v>180</v>
      </c>
      <c r="B146" s="95">
        <v>2</v>
      </c>
      <c r="C146" s="95">
        <v>0</v>
      </c>
      <c r="D146" s="95">
        <v>1</v>
      </c>
      <c r="E146" s="96">
        <v>3</v>
      </c>
      <c r="F146" s="95">
        <v>143</v>
      </c>
    </row>
    <row r="147" spans="1:6" s="90" customFormat="1" ht="12.75">
      <c r="A147" s="94" t="s">
        <v>194</v>
      </c>
      <c r="B147" s="95">
        <v>1</v>
      </c>
      <c r="C147" s="95">
        <v>0</v>
      </c>
      <c r="D147" s="95">
        <v>0</v>
      </c>
      <c r="E147" s="96">
        <v>1</v>
      </c>
      <c r="F147" s="95">
        <v>24</v>
      </c>
    </row>
    <row r="148" spans="1:6" s="90" customFormat="1" ht="21">
      <c r="A148" s="94" t="s">
        <v>195</v>
      </c>
      <c r="B148" s="95">
        <v>0</v>
      </c>
      <c r="C148" s="95">
        <v>0</v>
      </c>
      <c r="D148" s="95">
        <v>2</v>
      </c>
      <c r="E148" s="96">
        <v>2</v>
      </c>
      <c r="F148" s="95">
        <v>34</v>
      </c>
    </row>
    <row r="149" spans="1:6" s="90" customFormat="1" ht="12.75">
      <c r="A149" s="94" t="s">
        <v>188</v>
      </c>
      <c r="B149" s="95">
        <v>0</v>
      </c>
      <c r="C149" s="95">
        <v>1</v>
      </c>
      <c r="D149" s="95">
        <v>0</v>
      </c>
      <c r="E149" s="96">
        <v>1</v>
      </c>
      <c r="F149" s="95">
        <v>11</v>
      </c>
    </row>
    <row r="150" spans="1:7" s="35" customFormat="1" ht="29.25" customHeight="1">
      <c r="A150" s="63" t="s">
        <v>393</v>
      </c>
      <c r="B150" s="34">
        <v>69</v>
      </c>
      <c r="C150" s="34">
        <v>8</v>
      </c>
      <c r="D150" s="34">
        <v>31</v>
      </c>
      <c r="E150" s="34">
        <f>SUM(E110:E149)</f>
        <v>108</v>
      </c>
      <c r="F150" s="34">
        <v>4364</v>
      </c>
      <c r="G150" s="20"/>
    </row>
    <row r="152" spans="1:6" s="20" customFormat="1" ht="60.75" customHeight="1">
      <c r="A152" s="19" t="s">
        <v>441</v>
      </c>
      <c r="B152" s="295" t="s">
        <v>442</v>
      </c>
      <c r="C152" s="296"/>
      <c r="D152" s="296"/>
      <c r="E152" s="296"/>
      <c r="F152" s="297"/>
    </row>
    <row r="153" spans="1:6" s="20" customFormat="1" ht="28.5" customHeight="1">
      <c r="A153" s="298" t="s">
        <v>133</v>
      </c>
      <c r="B153" s="299" t="s">
        <v>115</v>
      </c>
      <c r="C153" s="299"/>
      <c r="D153" s="299"/>
      <c r="E153" s="301" t="s">
        <v>116</v>
      </c>
      <c r="F153" s="300" t="s">
        <v>117</v>
      </c>
    </row>
    <row r="154" spans="1:6" s="20" customFormat="1" ht="28.5" customHeight="1">
      <c r="A154" s="298"/>
      <c r="B154" s="4" t="s">
        <v>118</v>
      </c>
      <c r="C154" s="4" t="s">
        <v>119</v>
      </c>
      <c r="D154" s="4" t="s">
        <v>120</v>
      </c>
      <c r="E154" s="302"/>
      <c r="F154" s="300"/>
    </row>
    <row r="155" spans="1:6" s="90" customFormat="1" ht="12.75">
      <c r="A155" s="94" t="s">
        <v>292</v>
      </c>
      <c r="B155" s="95">
        <v>1</v>
      </c>
      <c r="C155" s="95">
        <v>0</v>
      </c>
      <c r="D155" s="95">
        <v>1</v>
      </c>
      <c r="E155" s="96">
        <v>2</v>
      </c>
      <c r="F155" s="95">
        <v>44</v>
      </c>
    </row>
    <row r="156" spans="1:6" s="90" customFormat="1" ht="12.75">
      <c r="A156" s="94" t="s">
        <v>263</v>
      </c>
      <c r="B156" s="95">
        <v>1</v>
      </c>
      <c r="C156" s="95">
        <v>0</v>
      </c>
      <c r="D156" s="95">
        <v>0</v>
      </c>
      <c r="E156" s="96">
        <v>1</v>
      </c>
      <c r="F156" s="95">
        <v>56</v>
      </c>
    </row>
    <row r="157" spans="1:6" s="90" customFormat="1" ht="12.75">
      <c r="A157" s="94" t="s">
        <v>264</v>
      </c>
      <c r="B157" s="95">
        <v>1</v>
      </c>
      <c r="C157" s="95">
        <v>1</v>
      </c>
      <c r="D157" s="95">
        <v>0</v>
      </c>
      <c r="E157" s="96">
        <v>2</v>
      </c>
      <c r="F157" s="95">
        <v>85</v>
      </c>
    </row>
    <row r="158" spans="1:6" s="90" customFormat="1" ht="12.75">
      <c r="A158" s="94" t="s">
        <v>265</v>
      </c>
      <c r="B158" s="95">
        <v>9</v>
      </c>
      <c r="C158" s="95">
        <v>0</v>
      </c>
      <c r="D158" s="95">
        <v>2</v>
      </c>
      <c r="E158" s="96">
        <v>11</v>
      </c>
      <c r="F158" s="95">
        <v>534</v>
      </c>
    </row>
    <row r="159" spans="1:6" s="90" customFormat="1" ht="12.75">
      <c r="A159" s="94" t="s">
        <v>266</v>
      </c>
      <c r="B159" s="95">
        <v>5</v>
      </c>
      <c r="C159" s="95">
        <v>0</v>
      </c>
      <c r="D159" s="95">
        <v>2</v>
      </c>
      <c r="E159" s="96">
        <v>7</v>
      </c>
      <c r="F159" s="95">
        <v>248</v>
      </c>
    </row>
    <row r="160" spans="1:6" s="90" customFormat="1" ht="21">
      <c r="A160" s="94" t="s">
        <v>267</v>
      </c>
      <c r="B160" s="95">
        <v>3</v>
      </c>
      <c r="C160" s="95">
        <v>0</v>
      </c>
      <c r="D160" s="95">
        <v>0</v>
      </c>
      <c r="E160" s="96">
        <v>3</v>
      </c>
      <c r="F160" s="95">
        <v>100</v>
      </c>
    </row>
    <row r="161" spans="1:6" s="90" customFormat="1" ht="21">
      <c r="A161" s="94" t="s">
        <v>268</v>
      </c>
      <c r="B161" s="95">
        <v>1</v>
      </c>
      <c r="C161" s="95">
        <v>0</v>
      </c>
      <c r="D161" s="95">
        <v>0</v>
      </c>
      <c r="E161" s="96">
        <v>1</v>
      </c>
      <c r="F161" s="95">
        <v>75</v>
      </c>
    </row>
    <row r="162" spans="1:6" s="90" customFormat="1" ht="12.75">
      <c r="A162" s="94" t="s">
        <v>269</v>
      </c>
      <c r="B162" s="95">
        <v>1</v>
      </c>
      <c r="C162" s="95">
        <v>0</v>
      </c>
      <c r="D162" s="95">
        <v>1</v>
      </c>
      <c r="E162" s="96">
        <v>2</v>
      </c>
      <c r="F162" s="95">
        <v>70</v>
      </c>
    </row>
    <row r="163" spans="1:6" s="90" customFormat="1" ht="21">
      <c r="A163" s="94" t="s">
        <v>270</v>
      </c>
      <c r="B163" s="95">
        <v>2</v>
      </c>
      <c r="C163" s="95">
        <v>0</v>
      </c>
      <c r="D163" s="95">
        <v>0</v>
      </c>
      <c r="E163" s="96">
        <v>2</v>
      </c>
      <c r="F163" s="95">
        <v>51</v>
      </c>
    </row>
    <row r="164" spans="1:6" s="90" customFormat="1" ht="12.75">
      <c r="A164" s="94" t="s">
        <v>271</v>
      </c>
      <c r="B164" s="95">
        <v>2</v>
      </c>
      <c r="C164" s="95">
        <v>0</v>
      </c>
      <c r="D164" s="95">
        <v>2</v>
      </c>
      <c r="E164" s="96">
        <v>4</v>
      </c>
      <c r="F164" s="95">
        <v>126</v>
      </c>
    </row>
    <row r="165" spans="1:6" s="90" customFormat="1" ht="12.75">
      <c r="A165" s="94" t="s">
        <v>272</v>
      </c>
      <c r="B165" s="95">
        <v>2</v>
      </c>
      <c r="C165" s="95">
        <v>1</v>
      </c>
      <c r="D165" s="95">
        <v>0</v>
      </c>
      <c r="E165" s="96">
        <v>3</v>
      </c>
      <c r="F165" s="95">
        <v>121</v>
      </c>
    </row>
    <row r="166" spans="1:6" s="90" customFormat="1" ht="12.75">
      <c r="A166" s="94" t="s">
        <v>273</v>
      </c>
      <c r="B166" s="95">
        <v>6</v>
      </c>
      <c r="C166" s="95">
        <v>0</v>
      </c>
      <c r="D166" s="95">
        <v>1</v>
      </c>
      <c r="E166" s="96">
        <v>7</v>
      </c>
      <c r="F166" s="95">
        <v>267</v>
      </c>
    </row>
    <row r="167" spans="1:6" s="90" customFormat="1" ht="12.75">
      <c r="A167" s="94" t="s">
        <v>274</v>
      </c>
      <c r="B167" s="95">
        <v>0</v>
      </c>
      <c r="C167" s="95">
        <v>0</v>
      </c>
      <c r="D167" s="95">
        <v>1</v>
      </c>
      <c r="E167" s="96">
        <v>1</v>
      </c>
      <c r="F167" s="95">
        <v>8</v>
      </c>
    </row>
    <row r="168" spans="1:6" s="90" customFormat="1" ht="12.75">
      <c r="A168" s="94" t="s">
        <v>294</v>
      </c>
      <c r="B168" s="95">
        <v>1</v>
      </c>
      <c r="C168" s="95">
        <v>0</v>
      </c>
      <c r="D168" s="95">
        <v>0</v>
      </c>
      <c r="E168" s="96">
        <v>1</v>
      </c>
      <c r="F168" s="95">
        <v>10</v>
      </c>
    </row>
    <row r="169" spans="1:6" s="90" customFormat="1" ht="12.75">
      <c r="A169" s="94" t="s">
        <v>275</v>
      </c>
      <c r="B169" s="95">
        <v>3</v>
      </c>
      <c r="C169" s="95">
        <v>0</v>
      </c>
      <c r="D169" s="95">
        <v>0</v>
      </c>
      <c r="E169" s="96">
        <v>3</v>
      </c>
      <c r="F169" s="95">
        <v>137</v>
      </c>
    </row>
    <row r="170" spans="1:6" s="90" customFormat="1" ht="12.75">
      <c r="A170" s="94" t="s">
        <v>295</v>
      </c>
      <c r="B170" s="95">
        <v>1</v>
      </c>
      <c r="C170" s="95">
        <v>0</v>
      </c>
      <c r="D170" s="95">
        <v>0</v>
      </c>
      <c r="E170" s="96">
        <v>1</v>
      </c>
      <c r="F170" s="95">
        <v>22</v>
      </c>
    </row>
    <row r="171" spans="1:6" s="90" customFormat="1" ht="12.75">
      <c r="A171" s="94" t="s">
        <v>276</v>
      </c>
      <c r="B171" s="95">
        <v>1</v>
      </c>
      <c r="C171" s="95">
        <v>0</v>
      </c>
      <c r="D171" s="95">
        <v>0</v>
      </c>
      <c r="E171" s="96">
        <v>1</v>
      </c>
      <c r="F171" s="95">
        <v>53</v>
      </c>
    </row>
    <row r="172" spans="1:6" s="90" customFormat="1" ht="12.75">
      <c r="A172" s="94" t="s">
        <v>277</v>
      </c>
      <c r="B172" s="95">
        <v>2</v>
      </c>
      <c r="C172" s="95">
        <v>0</v>
      </c>
      <c r="D172" s="95">
        <v>0</v>
      </c>
      <c r="E172" s="96">
        <v>2</v>
      </c>
      <c r="F172" s="95">
        <v>137</v>
      </c>
    </row>
    <row r="173" spans="1:6" s="90" customFormat="1" ht="12.75">
      <c r="A173" s="94" t="s">
        <v>124</v>
      </c>
      <c r="B173" s="95">
        <v>39</v>
      </c>
      <c r="C173" s="95">
        <v>0</v>
      </c>
      <c r="D173" s="95">
        <v>3</v>
      </c>
      <c r="E173" s="96">
        <v>42</v>
      </c>
      <c r="F173" s="95">
        <v>1620</v>
      </c>
    </row>
    <row r="174" spans="1:6" s="90" customFormat="1" ht="12.75">
      <c r="A174" s="94" t="s">
        <v>278</v>
      </c>
      <c r="B174" s="95">
        <v>3</v>
      </c>
      <c r="C174" s="95">
        <v>0</v>
      </c>
      <c r="D174" s="95">
        <v>0</v>
      </c>
      <c r="E174" s="96">
        <v>3</v>
      </c>
      <c r="F174" s="95">
        <v>88</v>
      </c>
    </row>
    <row r="175" spans="1:6" s="90" customFormat="1" ht="12.75">
      <c r="A175" s="94" t="s">
        <v>279</v>
      </c>
      <c r="B175" s="95">
        <v>2</v>
      </c>
      <c r="C175" s="95">
        <v>0</v>
      </c>
      <c r="D175" s="95">
        <v>0</v>
      </c>
      <c r="E175" s="96">
        <v>2</v>
      </c>
      <c r="F175" s="95">
        <v>56</v>
      </c>
    </row>
    <row r="176" spans="1:6" s="90" customFormat="1" ht="12.75">
      <c r="A176" s="94" t="s">
        <v>280</v>
      </c>
      <c r="B176" s="95">
        <v>2</v>
      </c>
      <c r="C176" s="95">
        <v>0</v>
      </c>
      <c r="D176" s="95">
        <v>0</v>
      </c>
      <c r="E176" s="96">
        <v>2</v>
      </c>
      <c r="F176" s="95">
        <v>79</v>
      </c>
    </row>
    <row r="177" spans="1:6" s="90" customFormat="1" ht="12.75">
      <c r="A177" s="94" t="s">
        <v>293</v>
      </c>
      <c r="B177" s="95">
        <v>0</v>
      </c>
      <c r="C177" s="95">
        <v>1</v>
      </c>
      <c r="D177" s="95">
        <v>0</v>
      </c>
      <c r="E177" s="96">
        <v>1</v>
      </c>
      <c r="F177" s="95">
        <v>14</v>
      </c>
    </row>
    <row r="178" spans="1:6" s="90" customFormat="1" ht="21">
      <c r="A178" s="94" t="s">
        <v>281</v>
      </c>
      <c r="B178" s="95">
        <v>0</v>
      </c>
      <c r="C178" s="95">
        <v>1</v>
      </c>
      <c r="D178" s="95">
        <v>0</v>
      </c>
      <c r="E178" s="96">
        <v>1</v>
      </c>
      <c r="F178" s="95">
        <v>14</v>
      </c>
    </row>
    <row r="179" spans="1:6" s="90" customFormat="1" ht="12.75">
      <c r="A179" s="94" t="s">
        <v>282</v>
      </c>
      <c r="B179" s="95">
        <v>1</v>
      </c>
      <c r="C179" s="95">
        <v>0</v>
      </c>
      <c r="D179" s="95">
        <v>0</v>
      </c>
      <c r="E179" s="96">
        <v>1</v>
      </c>
      <c r="F179" s="95">
        <v>42</v>
      </c>
    </row>
    <row r="180" spans="1:6" s="90" customFormat="1" ht="21">
      <c r="A180" s="94" t="s">
        <v>283</v>
      </c>
      <c r="B180" s="95">
        <v>1</v>
      </c>
      <c r="C180" s="95">
        <v>0</v>
      </c>
      <c r="D180" s="95">
        <v>0</v>
      </c>
      <c r="E180" s="96">
        <v>1</v>
      </c>
      <c r="F180" s="95">
        <v>61</v>
      </c>
    </row>
    <row r="181" spans="1:6" s="90" customFormat="1" ht="21">
      <c r="A181" s="94" t="s">
        <v>284</v>
      </c>
      <c r="B181" s="95">
        <v>1</v>
      </c>
      <c r="C181" s="95">
        <v>0</v>
      </c>
      <c r="D181" s="95">
        <v>0</v>
      </c>
      <c r="E181" s="96">
        <v>1</v>
      </c>
      <c r="F181" s="95">
        <v>42</v>
      </c>
    </row>
    <row r="182" spans="1:6" s="90" customFormat="1" ht="12.75">
      <c r="A182" s="94" t="s">
        <v>285</v>
      </c>
      <c r="B182" s="95">
        <v>0</v>
      </c>
      <c r="C182" s="95">
        <v>0</v>
      </c>
      <c r="D182" s="95">
        <v>2</v>
      </c>
      <c r="E182" s="96">
        <v>2</v>
      </c>
      <c r="F182" s="95">
        <v>35</v>
      </c>
    </row>
    <row r="183" spans="1:6" s="90" customFormat="1" ht="12.75">
      <c r="A183" s="94" t="s">
        <v>286</v>
      </c>
      <c r="B183" s="95">
        <v>1</v>
      </c>
      <c r="C183" s="95">
        <v>0</v>
      </c>
      <c r="D183" s="95">
        <v>0</v>
      </c>
      <c r="E183" s="96">
        <v>1</v>
      </c>
      <c r="F183" s="95">
        <v>42</v>
      </c>
    </row>
    <row r="184" spans="1:6" s="90" customFormat="1" ht="12.75">
      <c r="A184" s="94" t="s">
        <v>287</v>
      </c>
      <c r="B184" s="95">
        <v>10</v>
      </c>
      <c r="C184" s="95">
        <v>0</v>
      </c>
      <c r="D184" s="95">
        <v>0</v>
      </c>
      <c r="E184" s="96">
        <v>10</v>
      </c>
      <c r="F184" s="95">
        <v>325</v>
      </c>
    </row>
    <row r="185" spans="1:6" s="90" customFormat="1" ht="21">
      <c r="A185" s="94" t="s">
        <v>288</v>
      </c>
      <c r="B185" s="95">
        <v>1</v>
      </c>
      <c r="C185" s="95">
        <v>0</v>
      </c>
      <c r="D185" s="95">
        <v>0</v>
      </c>
      <c r="E185" s="96">
        <v>1</v>
      </c>
      <c r="F185" s="95">
        <v>45</v>
      </c>
    </row>
    <row r="186" spans="1:6" s="90" customFormat="1" ht="12.75">
      <c r="A186" s="94" t="s">
        <v>289</v>
      </c>
      <c r="B186" s="95">
        <v>3</v>
      </c>
      <c r="C186" s="95">
        <v>0</v>
      </c>
      <c r="D186" s="95">
        <v>0</v>
      </c>
      <c r="E186" s="96">
        <v>3</v>
      </c>
      <c r="F186" s="95">
        <v>174</v>
      </c>
    </row>
    <row r="187" spans="1:6" s="90" customFormat="1" ht="12.75">
      <c r="A187" s="94" t="s">
        <v>290</v>
      </c>
      <c r="B187" s="95">
        <v>2</v>
      </c>
      <c r="C187" s="95">
        <v>0</v>
      </c>
      <c r="D187" s="95">
        <v>0</v>
      </c>
      <c r="E187" s="96">
        <v>2</v>
      </c>
      <c r="F187" s="95">
        <v>75</v>
      </c>
    </row>
    <row r="188" spans="1:6" s="90" customFormat="1" ht="12.75">
      <c r="A188" s="94" t="s">
        <v>291</v>
      </c>
      <c r="B188" s="95">
        <v>4</v>
      </c>
      <c r="C188" s="95">
        <v>0</v>
      </c>
      <c r="D188" s="95">
        <v>0</v>
      </c>
      <c r="E188" s="96">
        <v>4</v>
      </c>
      <c r="F188" s="95">
        <v>194</v>
      </c>
    </row>
    <row r="189" spans="1:6" s="90" customFormat="1" ht="12.75">
      <c r="A189" s="94" t="s">
        <v>296</v>
      </c>
      <c r="B189" s="95">
        <v>1</v>
      </c>
      <c r="C189" s="95">
        <v>0</v>
      </c>
      <c r="D189" s="95">
        <v>0</v>
      </c>
      <c r="E189" s="96">
        <v>1</v>
      </c>
      <c r="F189" s="95">
        <v>13</v>
      </c>
    </row>
    <row r="190" spans="1:7" s="35" customFormat="1" ht="29.25" customHeight="1">
      <c r="A190" s="63" t="s">
        <v>298</v>
      </c>
      <c r="B190" s="34">
        <v>113</v>
      </c>
      <c r="C190" s="34">
        <v>4</v>
      </c>
      <c r="D190" s="34">
        <v>15</v>
      </c>
      <c r="E190" s="34">
        <v>132</v>
      </c>
      <c r="F190" s="34">
        <v>5063</v>
      </c>
      <c r="G190" s="20"/>
    </row>
    <row r="192" spans="1:6" s="20" customFormat="1" ht="60.75" customHeight="1">
      <c r="A192" s="19" t="s">
        <v>443</v>
      </c>
      <c r="B192" s="295" t="s">
        <v>444</v>
      </c>
      <c r="C192" s="296"/>
      <c r="D192" s="296"/>
      <c r="E192" s="296"/>
      <c r="F192" s="297"/>
    </row>
    <row r="193" spans="1:6" s="20" customFormat="1" ht="28.5" customHeight="1">
      <c r="A193" s="298" t="s">
        <v>133</v>
      </c>
      <c r="B193" s="299" t="s">
        <v>115</v>
      </c>
      <c r="C193" s="299"/>
      <c r="D193" s="299"/>
      <c r="E193" s="301" t="s">
        <v>116</v>
      </c>
      <c r="F193" s="300" t="s">
        <v>117</v>
      </c>
    </row>
    <row r="194" spans="1:6" s="20" customFormat="1" ht="28.5" customHeight="1">
      <c r="A194" s="298"/>
      <c r="B194" s="4" t="s">
        <v>118</v>
      </c>
      <c r="C194" s="4" t="s">
        <v>119</v>
      </c>
      <c r="D194" s="4" t="s">
        <v>120</v>
      </c>
      <c r="E194" s="302"/>
      <c r="F194" s="300"/>
    </row>
    <row r="195" spans="1:6" s="90" customFormat="1" ht="12.75">
      <c r="A195" s="94" t="s">
        <v>336</v>
      </c>
      <c r="B195" s="95">
        <v>2</v>
      </c>
      <c r="C195" s="95">
        <v>0</v>
      </c>
      <c r="D195" s="95">
        <v>0</v>
      </c>
      <c r="E195" s="96">
        <v>2</v>
      </c>
      <c r="F195" s="95">
        <v>138</v>
      </c>
    </row>
    <row r="196" spans="1:6" s="90" customFormat="1" ht="12.75">
      <c r="A196" s="94" t="s">
        <v>335</v>
      </c>
      <c r="B196" s="95">
        <v>3</v>
      </c>
      <c r="C196" s="95">
        <v>0</v>
      </c>
      <c r="D196" s="95">
        <v>2</v>
      </c>
      <c r="E196" s="96">
        <v>5</v>
      </c>
      <c r="F196" s="95">
        <v>201</v>
      </c>
    </row>
    <row r="197" spans="1:6" s="90" customFormat="1" ht="12.75">
      <c r="A197" s="94" t="s">
        <v>334</v>
      </c>
      <c r="B197" s="95">
        <v>2</v>
      </c>
      <c r="C197" s="95">
        <v>0</v>
      </c>
      <c r="D197" s="95">
        <v>0</v>
      </c>
      <c r="E197" s="96">
        <v>2</v>
      </c>
      <c r="F197" s="95">
        <v>49</v>
      </c>
    </row>
    <row r="198" spans="1:6" s="90" customFormat="1" ht="12.75">
      <c r="A198" s="94" t="s">
        <v>333</v>
      </c>
      <c r="B198" s="95">
        <v>1</v>
      </c>
      <c r="C198" s="95">
        <v>0</v>
      </c>
      <c r="D198" s="95">
        <v>0</v>
      </c>
      <c r="E198" s="96">
        <v>1</v>
      </c>
      <c r="F198" s="95">
        <v>49</v>
      </c>
    </row>
    <row r="199" spans="1:6" s="90" customFormat="1" ht="12.75">
      <c r="A199" s="94" t="s">
        <v>332</v>
      </c>
      <c r="B199" s="95">
        <v>1</v>
      </c>
      <c r="C199" s="95">
        <v>0</v>
      </c>
      <c r="D199" s="95">
        <v>0</v>
      </c>
      <c r="E199" s="96">
        <v>1</v>
      </c>
      <c r="F199" s="95">
        <v>53</v>
      </c>
    </row>
    <row r="200" spans="1:6" s="90" customFormat="1" ht="12.75">
      <c r="A200" s="94" t="s">
        <v>125</v>
      </c>
      <c r="B200" s="95">
        <v>62</v>
      </c>
      <c r="C200" s="95">
        <v>4</v>
      </c>
      <c r="D200" s="95">
        <v>9</v>
      </c>
      <c r="E200" s="96">
        <v>75</v>
      </c>
      <c r="F200" s="95">
        <v>3022</v>
      </c>
    </row>
    <row r="201" spans="1:6" s="90" customFormat="1" ht="12.75">
      <c r="A201" s="94" t="s">
        <v>331</v>
      </c>
      <c r="B201" s="95">
        <v>1</v>
      </c>
      <c r="C201" s="95">
        <v>0</v>
      </c>
      <c r="D201" s="95">
        <v>0</v>
      </c>
      <c r="E201" s="96">
        <v>1</v>
      </c>
      <c r="F201" s="95">
        <v>40</v>
      </c>
    </row>
    <row r="202" spans="1:6" s="90" customFormat="1" ht="12.75">
      <c r="A202" s="94" t="s">
        <v>330</v>
      </c>
      <c r="B202" s="95">
        <v>2</v>
      </c>
      <c r="C202" s="95">
        <v>0</v>
      </c>
      <c r="D202" s="95">
        <v>0</v>
      </c>
      <c r="E202" s="96">
        <v>2</v>
      </c>
      <c r="F202" s="95">
        <v>131</v>
      </c>
    </row>
    <row r="203" spans="1:6" s="90" customFormat="1" ht="12.75">
      <c r="A203" s="94" t="s">
        <v>329</v>
      </c>
      <c r="B203" s="95">
        <v>3</v>
      </c>
      <c r="C203" s="95">
        <v>0</v>
      </c>
      <c r="D203" s="95">
        <v>1</v>
      </c>
      <c r="E203" s="96">
        <v>4</v>
      </c>
      <c r="F203" s="95">
        <v>139</v>
      </c>
    </row>
    <row r="204" spans="1:6" s="90" customFormat="1" ht="12.75">
      <c r="A204" s="94" t="s">
        <v>328</v>
      </c>
      <c r="B204" s="95">
        <v>6</v>
      </c>
      <c r="C204" s="95">
        <v>0</v>
      </c>
      <c r="D204" s="95">
        <v>0</v>
      </c>
      <c r="E204" s="96">
        <v>6</v>
      </c>
      <c r="F204" s="95">
        <v>298</v>
      </c>
    </row>
    <row r="205" spans="1:6" s="90" customFormat="1" ht="12.75">
      <c r="A205" s="94" t="s">
        <v>337</v>
      </c>
      <c r="B205" s="95">
        <v>0</v>
      </c>
      <c r="C205" s="95">
        <v>0</v>
      </c>
      <c r="D205" s="95">
        <v>1</v>
      </c>
      <c r="E205" s="96">
        <v>1</v>
      </c>
      <c r="F205" s="95">
        <v>21</v>
      </c>
    </row>
    <row r="206" spans="1:6" s="90" customFormat="1" ht="12.75">
      <c r="A206" s="94" t="s">
        <v>327</v>
      </c>
      <c r="B206" s="95">
        <v>3</v>
      </c>
      <c r="C206" s="95">
        <v>0</v>
      </c>
      <c r="D206" s="95">
        <v>1</v>
      </c>
      <c r="E206" s="96">
        <v>4</v>
      </c>
      <c r="F206" s="95">
        <v>171</v>
      </c>
    </row>
    <row r="207" spans="1:6" s="90" customFormat="1" ht="21">
      <c r="A207" s="94" t="s">
        <v>326</v>
      </c>
      <c r="B207" s="95">
        <v>3</v>
      </c>
      <c r="C207" s="95">
        <v>0</v>
      </c>
      <c r="D207" s="95">
        <v>0</v>
      </c>
      <c r="E207" s="96">
        <v>3</v>
      </c>
      <c r="F207" s="95">
        <v>181</v>
      </c>
    </row>
    <row r="208" spans="1:6" s="90" customFormat="1" ht="12.75">
      <c r="A208" s="94" t="s">
        <v>338</v>
      </c>
      <c r="B208" s="95">
        <v>1</v>
      </c>
      <c r="C208" s="95">
        <v>0</v>
      </c>
      <c r="D208" s="95">
        <v>0</v>
      </c>
      <c r="E208" s="96">
        <v>1</v>
      </c>
      <c r="F208" s="95">
        <v>44</v>
      </c>
    </row>
    <row r="209" spans="1:6" s="90" customFormat="1" ht="21">
      <c r="A209" s="94" t="s">
        <v>339</v>
      </c>
      <c r="B209" s="95">
        <v>1</v>
      </c>
      <c r="C209" s="95">
        <v>0</v>
      </c>
      <c r="D209" s="95">
        <v>0</v>
      </c>
      <c r="E209" s="96">
        <v>1</v>
      </c>
      <c r="F209" s="95">
        <v>23</v>
      </c>
    </row>
    <row r="210" spans="1:6" s="90" customFormat="1" ht="12.75">
      <c r="A210" s="94" t="s">
        <v>325</v>
      </c>
      <c r="B210" s="95">
        <v>3</v>
      </c>
      <c r="C210" s="95">
        <v>0</v>
      </c>
      <c r="D210" s="95">
        <v>0</v>
      </c>
      <c r="E210" s="96">
        <v>3</v>
      </c>
      <c r="F210" s="95">
        <v>117</v>
      </c>
    </row>
    <row r="211" spans="1:6" s="90" customFormat="1" ht="21">
      <c r="A211" s="94" t="s">
        <v>340</v>
      </c>
      <c r="B211" s="95">
        <v>0</v>
      </c>
      <c r="C211" s="95">
        <v>1</v>
      </c>
      <c r="D211" s="95">
        <v>0</v>
      </c>
      <c r="E211" s="96">
        <v>1</v>
      </c>
      <c r="F211" s="95">
        <v>14</v>
      </c>
    </row>
    <row r="212" spans="1:6" s="90" customFormat="1" ht="12.75">
      <c r="A212" s="94" t="s">
        <v>324</v>
      </c>
      <c r="B212" s="95">
        <v>1</v>
      </c>
      <c r="C212" s="95">
        <v>0</v>
      </c>
      <c r="D212" s="95">
        <v>0</v>
      </c>
      <c r="E212" s="96">
        <v>1</v>
      </c>
      <c r="F212" s="95">
        <v>68</v>
      </c>
    </row>
    <row r="213" spans="1:6" s="90" customFormat="1" ht="12.75">
      <c r="A213" s="94" t="s">
        <v>323</v>
      </c>
      <c r="B213" s="95">
        <v>2</v>
      </c>
      <c r="C213" s="95">
        <v>0</v>
      </c>
      <c r="D213" s="95">
        <v>0</v>
      </c>
      <c r="E213" s="96">
        <v>2</v>
      </c>
      <c r="F213" s="95">
        <v>90</v>
      </c>
    </row>
    <row r="214" spans="1:6" s="90" customFormat="1" ht="12.75">
      <c r="A214" s="94" t="s">
        <v>322</v>
      </c>
      <c r="B214" s="95">
        <v>1</v>
      </c>
      <c r="C214" s="95">
        <v>0</v>
      </c>
      <c r="D214" s="95">
        <v>0</v>
      </c>
      <c r="E214" s="96">
        <v>1</v>
      </c>
      <c r="F214" s="95">
        <v>70</v>
      </c>
    </row>
    <row r="215" spans="1:6" s="90" customFormat="1" ht="12.75">
      <c r="A215" s="94" t="s">
        <v>341</v>
      </c>
      <c r="B215" s="95">
        <v>1</v>
      </c>
      <c r="C215" s="95">
        <v>0</v>
      </c>
      <c r="D215" s="95">
        <v>0</v>
      </c>
      <c r="E215" s="96">
        <v>1</v>
      </c>
      <c r="F215" s="95">
        <v>35</v>
      </c>
    </row>
    <row r="216" spans="1:6" s="90" customFormat="1" ht="12.75">
      <c r="A216" s="94" t="s">
        <v>321</v>
      </c>
      <c r="B216" s="95">
        <v>1</v>
      </c>
      <c r="C216" s="95">
        <v>0</v>
      </c>
      <c r="D216" s="95">
        <v>0</v>
      </c>
      <c r="E216" s="96">
        <v>1</v>
      </c>
      <c r="F216" s="95">
        <v>28</v>
      </c>
    </row>
    <row r="217" spans="1:6" s="90" customFormat="1" ht="12.75">
      <c r="A217" s="94" t="s">
        <v>320</v>
      </c>
      <c r="B217" s="95">
        <v>3</v>
      </c>
      <c r="C217" s="95">
        <v>0</v>
      </c>
      <c r="D217" s="95">
        <v>0</v>
      </c>
      <c r="E217" s="96">
        <v>3</v>
      </c>
      <c r="F217" s="95">
        <v>127</v>
      </c>
    </row>
    <row r="218" spans="1:6" s="90" customFormat="1" ht="12.75">
      <c r="A218" s="94" t="s">
        <v>319</v>
      </c>
      <c r="B218" s="95">
        <v>1</v>
      </c>
      <c r="C218" s="95">
        <v>0</v>
      </c>
      <c r="D218" s="95">
        <v>0</v>
      </c>
      <c r="E218" s="96">
        <v>1</v>
      </c>
      <c r="F218" s="95">
        <v>21</v>
      </c>
    </row>
    <row r="219" spans="1:6" s="90" customFormat="1" ht="12.75">
      <c r="A219" s="94" t="s">
        <v>318</v>
      </c>
      <c r="B219" s="95">
        <v>11</v>
      </c>
      <c r="C219" s="95">
        <v>0</v>
      </c>
      <c r="D219" s="95">
        <v>0</v>
      </c>
      <c r="E219" s="96">
        <v>11</v>
      </c>
      <c r="F219" s="95">
        <v>523</v>
      </c>
    </row>
    <row r="220" spans="1:6" s="90" customFormat="1" ht="12.75">
      <c r="A220" s="94" t="s">
        <v>342</v>
      </c>
      <c r="B220" s="95">
        <v>1</v>
      </c>
      <c r="C220" s="95">
        <v>0</v>
      </c>
      <c r="D220" s="95">
        <v>0</v>
      </c>
      <c r="E220" s="96">
        <v>1</v>
      </c>
      <c r="F220" s="95">
        <v>16</v>
      </c>
    </row>
    <row r="221" spans="1:6" s="90" customFormat="1" ht="12.75">
      <c r="A221" s="94" t="s">
        <v>317</v>
      </c>
      <c r="B221" s="95">
        <v>2</v>
      </c>
      <c r="C221" s="95">
        <v>0</v>
      </c>
      <c r="D221" s="95">
        <v>0</v>
      </c>
      <c r="E221" s="96">
        <v>2</v>
      </c>
      <c r="F221" s="95">
        <v>48</v>
      </c>
    </row>
    <row r="222" spans="1:6" s="90" customFormat="1" ht="12.75">
      <c r="A222" s="94" t="s">
        <v>343</v>
      </c>
      <c r="B222" s="95">
        <v>1</v>
      </c>
      <c r="C222" s="95">
        <v>0</v>
      </c>
      <c r="D222" s="95">
        <v>0</v>
      </c>
      <c r="E222" s="96">
        <v>1</v>
      </c>
      <c r="F222" s="95">
        <v>54</v>
      </c>
    </row>
    <row r="223" spans="1:6" s="90" customFormat="1" ht="12.75">
      <c r="A223" s="94" t="s">
        <v>316</v>
      </c>
      <c r="B223" s="95">
        <v>3</v>
      </c>
      <c r="C223" s="95">
        <v>0</v>
      </c>
      <c r="D223" s="95">
        <v>1</v>
      </c>
      <c r="E223" s="96">
        <v>4</v>
      </c>
      <c r="F223" s="95">
        <v>149</v>
      </c>
    </row>
    <row r="224" spans="1:6" s="90" customFormat="1" ht="12.75">
      <c r="A224" s="94" t="s">
        <v>315</v>
      </c>
      <c r="B224" s="95">
        <v>1</v>
      </c>
      <c r="C224" s="95">
        <v>0</v>
      </c>
      <c r="D224" s="95">
        <v>0</v>
      </c>
      <c r="E224" s="96">
        <v>1</v>
      </c>
      <c r="F224" s="95">
        <v>47</v>
      </c>
    </row>
    <row r="225" spans="1:6" s="90" customFormat="1" ht="12.75">
      <c r="A225" s="94" t="s">
        <v>314</v>
      </c>
      <c r="B225" s="95">
        <v>4</v>
      </c>
      <c r="C225" s="95">
        <v>0</v>
      </c>
      <c r="D225" s="95">
        <v>0</v>
      </c>
      <c r="E225" s="96">
        <v>4</v>
      </c>
      <c r="F225" s="95">
        <v>121</v>
      </c>
    </row>
    <row r="226" spans="1:6" s="90" customFormat="1" ht="12.75">
      <c r="A226" s="94" t="s">
        <v>344</v>
      </c>
      <c r="B226" s="95">
        <v>2</v>
      </c>
      <c r="C226" s="95">
        <v>0</v>
      </c>
      <c r="D226" s="95">
        <v>0</v>
      </c>
      <c r="E226" s="96">
        <v>2</v>
      </c>
      <c r="F226" s="95">
        <v>79</v>
      </c>
    </row>
    <row r="227" spans="1:6" s="90" customFormat="1" ht="12.75">
      <c r="A227" s="94" t="s">
        <v>313</v>
      </c>
      <c r="B227" s="95">
        <v>1</v>
      </c>
      <c r="C227" s="95">
        <v>0</v>
      </c>
      <c r="D227" s="95">
        <v>0</v>
      </c>
      <c r="E227" s="96">
        <v>1</v>
      </c>
      <c r="F227" s="95">
        <v>21</v>
      </c>
    </row>
    <row r="228" spans="1:6" s="90" customFormat="1" ht="12.75">
      <c r="A228" s="94" t="s">
        <v>312</v>
      </c>
      <c r="B228" s="95">
        <v>1</v>
      </c>
      <c r="C228" s="95">
        <v>0</v>
      </c>
      <c r="D228" s="95">
        <v>0</v>
      </c>
      <c r="E228" s="96">
        <v>1</v>
      </c>
      <c r="F228" s="95">
        <v>42</v>
      </c>
    </row>
    <row r="229" spans="1:6" s="90" customFormat="1" ht="12.75">
      <c r="A229" s="94" t="s">
        <v>345</v>
      </c>
      <c r="B229" s="95">
        <v>1</v>
      </c>
      <c r="C229" s="95">
        <v>0</v>
      </c>
      <c r="D229" s="95">
        <v>0</v>
      </c>
      <c r="E229" s="96">
        <v>1</v>
      </c>
      <c r="F229" s="95">
        <v>30</v>
      </c>
    </row>
    <row r="230" spans="1:6" s="90" customFormat="1" ht="12.75">
      <c r="A230" s="94" t="s">
        <v>311</v>
      </c>
      <c r="B230" s="95">
        <v>1</v>
      </c>
      <c r="C230" s="95">
        <v>0</v>
      </c>
      <c r="D230" s="95">
        <v>0</v>
      </c>
      <c r="E230" s="96">
        <v>1</v>
      </c>
      <c r="F230" s="95">
        <v>42</v>
      </c>
    </row>
    <row r="231" spans="1:6" s="90" customFormat="1" ht="12.75">
      <c r="A231" s="94" t="s">
        <v>346</v>
      </c>
      <c r="B231" s="95">
        <v>2</v>
      </c>
      <c r="C231" s="95">
        <v>1</v>
      </c>
      <c r="D231" s="95">
        <v>0</v>
      </c>
      <c r="E231" s="96">
        <v>3</v>
      </c>
      <c r="F231" s="95">
        <v>112</v>
      </c>
    </row>
    <row r="232" spans="1:6" s="90" customFormat="1" ht="12.75">
      <c r="A232" s="94" t="s">
        <v>310</v>
      </c>
      <c r="B232" s="95">
        <v>3</v>
      </c>
      <c r="C232" s="95">
        <v>1</v>
      </c>
      <c r="D232" s="95">
        <v>1</v>
      </c>
      <c r="E232" s="96">
        <v>5</v>
      </c>
      <c r="F232" s="95">
        <v>136</v>
      </c>
    </row>
    <row r="233" spans="1:6" s="90" customFormat="1" ht="12.75">
      <c r="A233" s="94" t="s">
        <v>309</v>
      </c>
      <c r="B233" s="95">
        <v>1</v>
      </c>
      <c r="C233" s="95">
        <v>0</v>
      </c>
      <c r="D233" s="95">
        <v>0</v>
      </c>
      <c r="E233" s="96">
        <v>1</v>
      </c>
      <c r="F233" s="95">
        <v>49</v>
      </c>
    </row>
    <row r="234" spans="1:6" s="90" customFormat="1" ht="12.75">
      <c r="A234" s="94" t="s">
        <v>308</v>
      </c>
      <c r="B234" s="95">
        <v>1</v>
      </c>
      <c r="C234" s="95">
        <v>0</v>
      </c>
      <c r="D234" s="95">
        <v>0</v>
      </c>
      <c r="E234" s="96">
        <v>1</v>
      </c>
      <c r="F234" s="95">
        <v>32</v>
      </c>
    </row>
    <row r="235" spans="1:6" s="90" customFormat="1" ht="12.75">
      <c r="A235" s="94" t="s">
        <v>307</v>
      </c>
      <c r="B235" s="95">
        <v>1</v>
      </c>
      <c r="C235" s="95">
        <v>0</v>
      </c>
      <c r="D235" s="95">
        <v>0</v>
      </c>
      <c r="E235" s="96">
        <v>1</v>
      </c>
      <c r="F235" s="95">
        <v>58</v>
      </c>
    </row>
    <row r="236" spans="1:6" s="90" customFormat="1" ht="12.75">
      <c r="A236" s="94" t="s">
        <v>306</v>
      </c>
      <c r="B236" s="95">
        <v>1</v>
      </c>
      <c r="C236" s="95">
        <v>0</v>
      </c>
      <c r="D236" s="95">
        <v>1</v>
      </c>
      <c r="E236" s="96">
        <v>2</v>
      </c>
      <c r="F236" s="95">
        <v>62</v>
      </c>
    </row>
    <row r="237" spans="1:6" s="90" customFormat="1" ht="21">
      <c r="A237" s="94" t="s">
        <v>305</v>
      </c>
      <c r="B237" s="95">
        <v>3</v>
      </c>
      <c r="C237" s="95">
        <v>1</v>
      </c>
      <c r="D237" s="95">
        <v>2</v>
      </c>
      <c r="E237" s="96">
        <v>6</v>
      </c>
      <c r="F237" s="95">
        <v>258</v>
      </c>
    </row>
    <row r="238" spans="1:6" s="90" customFormat="1" ht="21">
      <c r="A238" s="94" t="s">
        <v>304</v>
      </c>
      <c r="B238" s="95">
        <v>7</v>
      </c>
      <c r="C238" s="95">
        <v>0</v>
      </c>
      <c r="D238" s="95">
        <v>1</v>
      </c>
      <c r="E238" s="96">
        <v>8</v>
      </c>
      <c r="F238" s="95">
        <v>292</v>
      </c>
    </row>
    <row r="239" spans="1:6" s="90" customFormat="1" ht="12.75">
      <c r="A239" s="94" t="s">
        <v>303</v>
      </c>
      <c r="B239" s="95">
        <v>2</v>
      </c>
      <c r="C239" s="95">
        <v>0</v>
      </c>
      <c r="D239" s="95">
        <v>0</v>
      </c>
      <c r="E239" s="96">
        <v>2</v>
      </c>
      <c r="F239" s="95">
        <v>121</v>
      </c>
    </row>
    <row r="240" spans="1:6" s="90" customFormat="1" ht="21">
      <c r="A240" s="94" t="s">
        <v>302</v>
      </c>
      <c r="B240" s="95">
        <v>1</v>
      </c>
      <c r="C240" s="95">
        <v>0</v>
      </c>
      <c r="D240" s="95">
        <v>1</v>
      </c>
      <c r="E240" s="96">
        <v>2</v>
      </c>
      <c r="F240" s="95">
        <v>89</v>
      </c>
    </row>
    <row r="241" spans="1:6" s="90" customFormat="1" ht="12.75">
      <c r="A241" s="94" t="s">
        <v>301</v>
      </c>
      <c r="B241" s="95">
        <v>3</v>
      </c>
      <c r="C241" s="95">
        <v>0</v>
      </c>
      <c r="D241" s="95">
        <v>1</v>
      </c>
      <c r="E241" s="96">
        <v>4</v>
      </c>
      <c r="F241" s="95">
        <v>118</v>
      </c>
    </row>
    <row r="242" spans="1:6" s="90" customFormat="1" ht="12.75">
      <c r="A242" s="94" t="s">
        <v>300</v>
      </c>
      <c r="B242" s="95">
        <v>1</v>
      </c>
      <c r="C242" s="95">
        <v>1</v>
      </c>
      <c r="D242" s="95">
        <v>0</v>
      </c>
      <c r="E242" s="96">
        <v>2</v>
      </c>
      <c r="F242" s="95">
        <v>47</v>
      </c>
    </row>
    <row r="243" spans="1:6" s="90" customFormat="1" ht="12.75">
      <c r="A243" s="94" t="s">
        <v>299</v>
      </c>
      <c r="B243" s="95">
        <v>4</v>
      </c>
      <c r="C243" s="95">
        <v>1</v>
      </c>
      <c r="D243" s="95">
        <v>0</v>
      </c>
      <c r="E243" s="96">
        <v>5</v>
      </c>
      <c r="F243" s="95">
        <v>159</v>
      </c>
    </row>
    <row r="244" spans="1:7" s="35" customFormat="1" ht="29.25" customHeight="1">
      <c r="A244" s="63" t="s">
        <v>396</v>
      </c>
      <c r="B244" s="34">
        <v>163</v>
      </c>
      <c r="C244" s="34">
        <v>10</v>
      </c>
      <c r="D244" s="34">
        <v>22</v>
      </c>
      <c r="E244" s="34">
        <v>195</v>
      </c>
      <c r="F244" s="34">
        <v>7835</v>
      </c>
      <c r="G244" s="20"/>
    </row>
    <row r="246" spans="1:6" s="20" customFormat="1" ht="60.75" customHeight="1">
      <c r="A246" s="19" t="s">
        <v>445</v>
      </c>
      <c r="B246" s="295" t="s">
        <v>446</v>
      </c>
      <c r="C246" s="296"/>
      <c r="D246" s="296"/>
      <c r="E246" s="296"/>
      <c r="F246" s="297"/>
    </row>
    <row r="247" spans="1:6" s="20" customFormat="1" ht="28.5" customHeight="1">
      <c r="A247" s="298" t="s">
        <v>133</v>
      </c>
      <c r="B247" s="299" t="s">
        <v>115</v>
      </c>
      <c r="C247" s="299"/>
      <c r="D247" s="299"/>
      <c r="E247" s="301" t="s">
        <v>116</v>
      </c>
      <c r="F247" s="300" t="s">
        <v>117</v>
      </c>
    </row>
    <row r="248" spans="1:6" s="20" customFormat="1" ht="28.5" customHeight="1">
      <c r="A248" s="298"/>
      <c r="B248" s="4" t="s">
        <v>118</v>
      </c>
      <c r="C248" s="4" t="s">
        <v>119</v>
      </c>
      <c r="D248" s="4" t="s">
        <v>120</v>
      </c>
      <c r="E248" s="302"/>
      <c r="F248" s="300"/>
    </row>
    <row r="249" spans="1:6" s="90" customFormat="1" ht="12.75">
      <c r="A249" s="94" t="s">
        <v>349</v>
      </c>
      <c r="B249" s="95">
        <v>2</v>
      </c>
      <c r="C249" s="95">
        <v>0</v>
      </c>
      <c r="D249" s="95">
        <v>0</v>
      </c>
      <c r="E249" s="96">
        <v>2</v>
      </c>
      <c r="F249" s="95">
        <v>50</v>
      </c>
    </row>
    <row r="250" spans="1:6" s="90" customFormat="1" ht="12.75">
      <c r="A250" s="94" t="s">
        <v>350</v>
      </c>
      <c r="B250" s="95">
        <v>1</v>
      </c>
      <c r="C250" s="95">
        <v>0</v>
      </c>
      <c r="D250" s="95">
        <v>0</v>
      </c>
      <c r="E250" s="96">
        <v>1</v>
      </c>
      <c r="F250" s="95">
        <v>35</v>
      </c>
    </row>
    <row r="251" spans="1:6" s="90" customFormat="1" ht="12.75">
      <c r="A251" s="94" t="s">
        <v>351</v>
      </c>
      <c r="B251" s="95">
        <v>1</v>
      </c>
      <c r="C251" s="95">
        <v>0</v>
      </c>
      <c r="D251" s="95">
        <v>3</v>
      </c>
      <c r="E251" s="96">
        <v>4</v>
      </c>
      <c r="F251" s="95">
        <v>89</v>
      </c>
    </row>
    <row r="252" spans="1:6" s="90" customFormat="1" ht="12.75">
      <c r="A252" s="94" t="s">
        <v>352</v>
      </c>
      <c r="B252" s="95">
        <v>3</v>
      </c>
      <c r="C252" s="95">
        <v>0</v>
      </c>
      <c r="D252" s="95">
        <v>1</v>
      </c>
      <c r="E252" s="96">
        <v>4</v>
      </c>
      <c r="F252" s="95">
        <v>191</v>
      </c>
    </row>
    <row r="253" spans="1:6" s="90" customFormat="1" ht="12.75">
      <c r="A253" s="94" t="s">
        <v>353</v>
      </c>
      <c r="B253" s="95">
        <v>1</v>
      </c>
      <c r="C253" s="95">
        <v>0</v>
      </c>
      <c r="D253" s="95">
        <v>0</v>
      </c>
      <c r="E253" s="96">
        <v>1</v>
      </c>
      <c r="F253" s="95">
        <v>36</v>
      </c>
    </row>
    <row r="254" spans="1:6" s="90" customFormat="1" ht="12.75">
      <c r="A254" s="94" t="s">
        <v>363</v>
      </c>
      <c r="B254" s="95">
        <v>1</v>
      </c>
      <c r="C254" s="95">
        <v>0</v>
      </c>
      <c r="D254" s="95">
        <v>0</v>
      </c>
      <c r="E254" s="96">
        <v>1</v>
      </c>
      <c r="F254" s="95">
        <v>35</v>
      </c>
    </row>
    <row r="255" spans="1:6" s="90" customFormat="1" ht="12.75">
      <c r="A255" s="94" t="s">
        <v>354</v>
      </c>
      <c r="B255" s="95">
        <v>2</v>
      </c>
      <c r="C255" s="95">
        <v>0</v>
      </c>
      <c r="D255" s="95">
        <v>3</v>
      </c>
      <c r="E255" s="96">
        <v>5</v>
      </c>
      <c r="F255" s="95">
        <v>132</v>
      </c>
    </row>
    <row r="256" spans="1:6" s="90" customFormat="1" ht="12.75">
      <c r="A256" s="94" t="s">
        <v>126</v>
      </c>
      <c r="B256" s="95">
        <v>18</v>
      </c>
      <c r="C256" s="95">
        <v>2</v>
      </c>
      <c r="D256" s="95">
        <v>8</v>
      </c>
      <c r="E256" s="96">
        <v>28</v>
      </c>
      <c r="F256" s="95">
        <v>1121</v>
      </c>
    </row>
    <row r="257" spans="1:6" s="90" customFormat="1" ht="12.75">
      <c r="A257" s="94" t="s">
        <v>364</v>
      </c>
      <c r="B257" s="95">
        <v>1</v>
      </c>
      <c r="C257" s="95">
        <v>0</v>
      </c>
      <c r="D257" s="95">
        <v>0</v>
      </c>
      <c r="E257" s="96">
        <v>1</v>
      </c>
      <c r="F257" s="95">
        <v>19</v>
      </c>
    </row>
    <row r="258" spans="1:6" s="90" customFormat="1" ht="12.75">
      <c r="A258" s="94" t="s">
        <v>355</v>
      </c>
      <c r="B258" s="95">
        <v>1</v>
      </c>
      <c r="C258" s="95">
        <v>0</v>
      </c>
      <c r="D258" s="95">
        <v>0</v>
      </c>
      <c r="E258" s="96">
        <v>1</v>
      </c>
      <c r="F258" s="95">
        <v>18</v>
      </c>
    </row>
    <row r="259" spans="1:6" s="90" customFormat="1" ht="12.75">
      <c r="A259" s="94" t="s">
        <v>356</v>
      </c>
      <c r="B259" s="95">
        <v>1</v>
      </c>
      <c r="C259" s="95">
        <v>0</v>
      </c>
      <c r="D259" s="95">
        <v>0</v>
      </c>
      <c r="E259" s="96">
        <v>1</v>
      </c>
      <c r="F259" s="95">
        <v>34</v>
      </c>
    </row>
    <row r="260" spans="1:6" s="90" customFormat="1" ht="12.75">
      <c r="A260" s="94" t="s">
        <v>357</v>
      </c>
      <c r="B260" s="95">
        <v>1</v>
      </c>
      <c r="C260" s="95">
        <v>0</v>
      </c>
      <c r="D260" s="95">
        <v>1</v>
      </c>
      <c r="E260" s="96">
        <v>2</v>
      </c>
      <c r="F260" s="95">
        <v>34</v>
      </c>
    </row>
    <row r="261" spans="1:6" s="90" customFormat="1" ht="12.75">
      <c r="A261" s="94" t="s">
        <v>358</v>
      </c>
      <c r="B261" s="95">
        <v>1</v>
      </c>
      <c r="C261" s="95">
        <v>0</v>
      </c>
      <c r="D261" s="95">
        <v>1</v>
      </c>
      <c r="E261" s="96">
        <v>2</v>
      </c>
      <c r="F261" s="95">
        <v>40</v>
      </c>
    </row>
    <row r="262" spans="1:6" s="90" customFormat="1" ht="12" customHeight="1">
      <c r="A262" s="94" t="s">
        <v>359</v>
      </c>
      <c r="B262" s="95">
        <v>1</v>
      </c>
      <c r="C262" s="95">
        <v>0</v>
      </c>
      <c r="D262" s="95">
        <v>0</v>
      </c>
      <c r="E262" s="96">
        <v>1</v>
      </c>
      <c r="F262" s="95">
        <v>30</v>
      </c>
    </row>
    <row r="263" spans="1:6" s="90" customFormat="1" ht="12.75">
      <c r="A263" s="94" t="s">
        <v>365</v>
      </c>
      <c r="B263" s="95">
        <v>1</v>
      </c>
      <c r="C263" s="95">
        <v>0</v>
      </c>
      <c r="D263" s="95">
        <v>0</v>
      </c>
      <c r="E263" s="96">
        <v>1</v>
      </c>
      <c r="F263" s="95">
        <v>40</v>
      </c>
    </row>
    <row r="264" spans="1:6" s="90" customFormat="1" ht="12.75">
      <c r="A264" s="94" t="s">
        <v>360</v>
      </c>
      <c r="B264" s="95">
        <v>2</v>
      </c>
      <c r="C264" s="95">
        <v>0</v>
      </c>
      <c r="D264" s="95">
        <v>0</v>
      </c>
      <c r="E264" s="96">
        <v>2</v>
      </c>
      <c r="F264" s="95">
        <v>74</v>
      </c>
    </row>
    <row r="265" spans="1:6" s="90" customFormat="1" ht="12.75">
      <c r="A265" s="94" t="s">
        <v>366</v>
      </c>
      <c r="B265" s="95">
        <v>0</v>
      </c>
      <c r="C265" s="95">
        <v>1</v>
      </c>
      <c r="D265" s="95">
        <v>0</v>
      </c>
      <c r="E265" s="96">
        <v>1</v>
      </c>
      <c r="F265" s="95">
        <v>15</v>
      </c>
    </row>
    <row r="266" spans="1:6" s="90" customFormat="1" ht="12.75">
      <c r="A266" s="94" t="s">
        <v>361</v>
      </c>
      <c r="B266" s="95">
        <v>1</v>
      </c>
      <c r="C266" s="95">
        <v>0</v>
      </c>
      <c r="D266" s="95">
        <v>0</v>
      </c>
      <c r="E266" s="96">
        <v>1</v>
      </c>
      <c r="F266" s="95">
        <v>36</v>
      </c>
    </row>
    <row r="267" spans="1:6" s="90" customFormat="1" ht="12.75">
      <c r="A267" s="94" t="s">
        <v>362</v>
      </c>
      <c r="B267" s="95">
        <v>1</v>
      </c>
      <c r="C267" s="95">
        <v>0</v>
      </c>
      <c r="D267" s="95">
        <v>1</v>
      </c>
      <c r="E267" s="96">
        <v>2</v>
      </c>
      <c r="F267" s="95">
        <v>46</v>
      </c>
    </row>
    <row r="268" spans="1:6" s="90" customFormat="1" ht="12.75">
      <c r="A268" s="94" t="s">
        <v>367</v>
      </c>
      <c r="B268" s="95">
        <v>0</v>
      </c>
      <c r="C268" s="95">
        <v>0</v>
      </c>
      <c r="D268" s="95">
        <v>1</v>
      </c>
      <c r="E268" s="96">
        <v>1</v>
      </c>
      <c r="F268" s="95">
        <v>15</v>
      </c>
    </row>
    <row r="269" spans="1:7" s="35" customFormat="1" ht="29.25" customHeight="1">
      <c r="A269" s="63" t="s">
        <v>398</v>
      </c>
      <c r="B269" s="34">
        <v>40</v>
      </c>
      <c r="C269" s="34">
        <v>3</v>
      </c>
      <c r="D269" s="34">
        <v>19</v>
      </c>
      <c r="E269" s="34">
        <v>62</v>
      </c>
      <c r="F269" s="34">
        <v>2090</v>
      </c>
      <c r="G269" s="20"/>
    </row>
    <row r="271" spans="1:6" s="20" customFormat="1" ht="60.75" customHeight="1">
      <c r="A271" s="19" t="s">
        <v>447</v>
      </c>
      <c r="B271" s="295" t="s">
        <v>448</v>
      </c>
      <c r="C271" s="296"/>
      <c r="D271" s="296"/>
      <c r="E271" s="296"/>
      <c r="F271" s="297"/>
    </row>
    <row r="272" spans="1:6" s="20" customFormat="1" ht="28.5" customHeight="1">
      <c r="A272" s="298" t="s">
        <v>133</v>
      </c>
      <c r="B272" s="299" t="s">
        <v>115</v>
      </c>
      <c r="C272" s="299"/>
      <c r="D272" s="299"/>
      <c r="E272" s="301" t="s">
        <v>116</v>
      </c>
      <c r="F272" s="300" t="s">
        <v>117</v>
      </c>
    </row>
    <row r="273" spans="1:6" s="20" customFormat="1" ht="28.5" customHeight="1">
      <c r="A273" s="298"/>
      <c r="B273" s="4" t="s">
        <v>118</v>
      </c>
      <c r="C273" s="4" t="s">
        <v>119</v>
      </c>
      <c r="D273" s="4" t="s">
        <v>120</v>
      </c>
      <c r="E273" s="302"/>
      <c r="F273" s="300"/>
    </row>
    <row r="274" spans="1:6" s="90" customFormat="1" ht="12.75">
      <c r="A274" s="94" t="s">
        <v>368</v>
      </c>
      <c r="B274" s="95">
        <v>1</v>
      </c>
      <c r="C274" s="95">
        <v>0</v>
      </c>
      <c r="D274" s="95">
        <v>1</v>
      </c>
      <c r="E274" s="96">
        <v>2</v>
      </c>
      <c r="F274" s="95">
        <v>102</v>
      </c>
    </row>
    <row r="275" spans="1:6" s="90" customFormat="1" ht="12.75">
      <c r="A275" s="94" t="s">
        <v>369</v>
      </c>
      <c r="B275" s="95">
        <v>2</v>
      </c>
      <c r="C275" s="95">
        <v>0</v>
      </c>
      <c r="D275" s="95">
        <v>1</v>
      </c>
      <c r="E275" s="96">
        <v>3</v>
      </c>
      <c r="F275" s="95">
        <v>121</v>
      </c>
    </row>
    <row r="276" spans="1:6" s="90" customFormat="1" ht="21">
      <c r="A276" s="94" t="s">
        <v>383</v>
      </c>
      <c r="B276" s="95">
        <v>0</v>
      </c>
      <c r="C276" s="95">
        <v>0</v>
      </c>
      <c r="D276" s="95">
        <v>1</v>
      </c>
      <c r="E276" s="96">
        <v>1</v>
      </c>
      <c r="F276" s="95">
        <v>19</v>
      </c>
    </row>
    <row r="277" spans="1:6" s="90" customFormat="1" ht="12.75">
      <c r="A277" s="94" t="s">
        <v>384</v>
      </c>
      <c r="B277" s="95">
        <v>1</v>
      </c>
      <c r="C277" s="95">
        <v>0</v>
      </c>
      <c r="D277" s="95">
        <v>1</v>
      </c>
      <c r="E277" s="96">
        <v>2</v>
      </c>
      <c r="F277" s="95">
        <v>43</v>
      </c>
    </row>
    <row r="278" spans="1:6" s="90" customFormat="1" ht="12.75">
      <c r="A278" s="94" t="s">
        <v>370</v>
      </c>
      <c r="B278" s="95">
        <v>1</v>
      </c>
      <c r="C278" s="95">
        <v>0</v>
      </c>
      <c r="D278" s="95">
        <v>0</v>
      </c>
      <c r="E278" s="96">
        <v>1</v>
      </c>
      <c r="F278" s="95">
        <v>25</v>
      </c>
    </row>
    <row r="279" spans="1:6" s="90" customFormat="1" ht="12.75">
      <c r="A279" s="94" t="s">
        <v>379</v>
      </c>
      <c r="B279" s="95">
        <v>1</v>
      </c>
      <c r="C279" s="95">
        <v>0</v>
      </c>
      <c r="D279" s="95">
        <v>0</v>
      </c>
      <c r="E279" s="96">
        <v>1</v>
      </c>
      <c r="F279" s="95">
        <v>48</v>
      </c>
    </row>
    <row r="280" spans="1:6" s="90" customFormat="1" ht="12.75">
      <c r="A280" s="94" t="s">
        <v>371</v>
      </c>
      <c r="B280" s="95">
        <v>1</v>
      </c>
      <c r="C280" s="95">
        <v>0</v>
      </c>
      <c r="D280" s="95">
        <v>1</v>
      </c>
      <c r="E280" s="96">
        <v>2</v>
      </c>
      <c r="F280" s="95">
        <v>87</v>
      </c>
    </row>
    <row r="281" spans="1:6" s="90" customFormat="1" ht="12.75">
      <c r="A281" s="94" t="s">
        <v>372</v>
      </c>
      <c r="B281" s="95">
        <v>2</v>
      </c>
      <c r="C281" s="95">
        <v>0</v>
      </c>
      <c r="D281" s="95">
        <v>0</v>
      </c>
      <c r="E281" s="96">
        <v>2</v>
      </c>
      <c r="F281" s="95">
        <v>84</v>
      </c>
    </row>
    <row r="282" spans="1:6" s="90" customFormat="1" ht="12.75">
      <c r="A282" s="94" t="s">
        <v>373</v>
      </c>
      <c r="B282" s="95">
        <v>1</v>
      </c>
      <c r="C282" s="95">
        <v>0</v>
      </c>
      <c r="D282" s="95">
        <v>0</v>
      </c>
      <c r="E282" s="96">
        <v>1</v>
      </c>
      <c r="F282" s="95">
        <v>36</v>
      </c>
    </row>
    <row r="283" spans="1:6" s="90" customFormat="1" ht="12.75">
      <c r="A283" s="94" t="s">
        <v>380</v>
      </c>
      <c r="B283" s="95">
        <v>5</v>
      </c>
      <c r="C283" s="95">
        <v>1</v>
      </c>
      <c r="D283" s="95">
        <v>1</v>
      </c>
      <c r="E283" s="96">
        <v>7</v>
      </c>
      <c r="F283" s="95">
        <v>311</v>
      </c>
    </row>
    <row r="284" spans="1:6" s="90" customFormat="1" ht="12.75">
      <c r="A284" s="94" t="s">
        <v>374</v>
      </c>
      <c r="B284" s="95">
        <v>1</v>
      </c>
      <c r="C284" s="95">
        <v>0</v>
      </c>
      <c r="D284" s="95">
        <v>0</v>
      </c>
      <c r="E284" s="96">
        <v>1</v>
      </c>
      <c r="F284" s="95">
        <v>53</v>
      </c>
    </row>
    <row r="285" spans="1:6" s="90" customFormat="1" ht="12.75">
      <c r="A285" s="94" t="s">
        <v>375</v>
      </c>
      <c r="B285" s="95">
        <v>4</v>
      </c>
      <c r="C285" s="95">
        <v>0</v>
      </c>
      <c r="D285" s="95">
        <v>4</v>
      </c>
      <c r="E285" s="96">
        <v>8</v>
      </c>
      <c r="F285" s="95">
        <v>282</v>
      </c>
    </row>
    <row r="286" spans="1:6" s="90" customFormat="1" ht="12.75">
      <c r="A286" s="94" t="s">
        <v>376</v>
      </c>
      <c r="B286" s="95">
        <v>1</v>
      </c>
      <c r="C286" s="95">
        <v>0</v>
      </c>
      <c r="D286" s="95">
        <v>2</v>
      </c>
      <c r="E286" s="96">
        <v>3</v>
      </c>
      <c r="F286" s="95">
        <v>95</v>
      </c>
    </row>
    <row r="287" spans="1:6" s="90" customFormat="1" ht="12.75" customHeight="1">
      <c r="A287" s="94" t="s">
        <v>127</v>
      </c>
      <c r="B287" s="95">
        <v>18</v>
      </c>
      <c r="C287" s="95">
        <v>6</v>
      </c>
      <c r="D287" s="95">
        <v>11</v>
      </c>
      <c r="E287" s="96">
        <v>35</v>
      </c>
      <c r="F287" s="95">
        <v>1034</v>
      </c>
    </row>
    <row r="288" spans="1:6" s="90" customFormat="1" ht="12.75">
      <c r="A288" s="94" t="s">
        <v>377</v>
      </c>
      <c r="B288" s="95">
        <v>1</v>
      </c>
      <c r="C288" s="95">
        <v>0</v>
      </c>
      <c r="D288" s="95">
        <v>0</v>
      </c>
      <c r="E288" s="96">
        <v>1</v>
      </c>
      <c r="F288" s="95">
        <v>28</v>
      </c>
    </row>
    <row r="289" spans="1:6" s="90" customFormat="1" ht="12.75">
      <c r="A289" s="94" t="s">
        <v>378</v>
      </c>
      <c r="B289" s="95">
        <v>1</v>
      </c>
      <c r="C289" s="95">
        <v>0</v>
      </c>
      <c r="D289" s="95">
        <v>2</v>
      </c>
      <c r="E289" s="96">
        <v>3</v>
      </c>
      <c r="F289" s="95">
        <v>103</v>
      </c>
    </row>
    <row r="290" spans="1:6" s="90" customFormat="1" ht="21">
      <c r="A290" s="94" t="s">
        <v>381</v>
      </c>
      <c r="B290" s="95">
        <v>1</v>
      </c>
      <c r="C290" s="95">
        <v>0</v>
      </c>
      <c r="D290" s="95">
        <v>0</v>
      </c>
      <c r="E290" s="96">
        <v>1</v>
      </c>
      <c r="F290" s="95">
        <v>43</v>
      </c>
    </row>
    <row r="291" spans="1:6" s="90" customFormat="1" ht="12.75">
      <c r="A291" s="94" t="s">
        <v>382</v>
      </c>
      <c r="B291" s="95">
        <v>1</v>
      </c>
      <c r="C291" s="95">
        <v>0</v>
      </c>
      <c r="D291" s="95">
        <v>0</v>
      </c>
      <c r="E291" s="96">
        <v>1</v>
      </c>
      <c r="F291" s="95">
        <v>40</v>
      </c>
    </row>
    <row r="292" spans="1:7" s="35" customFormat="1" ht="29.25" customHeight="1">
      <c r="A292" s="63" t="s">
        <v>401</v>
      </c>
      <c r="B292" s="34">
        <v>43</v>
      </c>
      <c r="C292" s="34">
        <v>7</v>
      </c>
      <c r="D292" s="34">
        <v>25</v>
      </c>
      <c r="E292" s="34">
        <v>75</v>
      </c>
      <c r="F292" s="34">
        <v>2554</v>
      </c>
      <c r="G292" s="20"/>
    </row>
    <row r="294" spans="1:6" s="20" customFormat="1" ht="60.75" customHeight="1">
      <c r="A294" s="19" t="s">
        <v>449</v>
      </c>
      <c r="B294" s="295" t="s">
        <v>450</v>
      </c>
      <c r="C294" s="296"/>
      <c r="D294" s="296"/>
      <c r="E294" s="296"/>
      <c r="F294" s="297"/>
    </row>
    <row r="295" spans="1:6" s="20" customFormat="1" ht="28.5" customHeight="1">
      <c r="A295" s="298" t="s">
        <v>133</v>
      </c>
      <c r="B295" s="299" t="s">
        <v>115</v>
      </c>
      <c r="C295" s="299"/>
      <c r="D295" s="299"/>
      <c r="E295" s="301" t="s">
        <v>116</v>
      </c>
      <c r="F295" s="300" t="s">
        <v>117</v>
      </c>
    </row>
    <row r="296" spans="1:6" s="20" customFormat="1" ht="28.5" customHeight="1">
      <c r="A296" s="298"/>
      <c r="B296" s="4" t="s">
        <v>118</v>
      </c>
      <c r="C296" s="4" t="s">
        <v>119</v>
      </c>
      <c r="D296" s="4" t="s">
        <v>120</v>
      </c>
      <c r="E296" s="302"/>
      <c r="F296" s="300"/>
    </row>
    <row r="297" spans="1:6" s="90" customFormat="1" ht="12.75">
      <c r="A297" s="94" t="s">
        <v>196</v>
      </c>
      <c r="B297" s="95">
        <v>0</v>
      </c>
      <c r="C297" s="95">
        <v>0</v>
      </c>
      <c r="D297" s="95">
        <v>2</v>
      </c>
      <c r="E297" s="96">
        <v>2</v>
      </c>
      <c r="F297" s="95">
        <v>48</v>
      </c>
    </row>
    <row r="298" spans="1:6" s="90" customFormat="1" ht="12.75">
      <c r="A298" s="94" t="s">
        <v>207</v>
      </c>
      <c r="B298" s="95">
        <v>0</v>
      </c>
      <c r="C298" s="95">
        <v>2</v>
      </c>
      <c r="D298" s="95">
        <v>1</v>
      </c>
      <c r="E298" s="96">
        <v>3</v>
      </c>
      <c r="F298" s="95">
        <v>48</v>
      </c>
    </row>
    <row r="299" spans="1:6" s="90" customFormat="1" ht="12.75">
      <c r="A299" s="94" t="s">
        <v>215</v>
      </c>
      <c r="B299" s="95">
        <v>0</v>
      </c>
      <c r="C299" s="95">
        <v>1</v>
      </c>
      <c r="D299" s="95">
        <v>0</v>
      </c>
      <c r="E299" s="96">
        <v>1</v>
      </c>
      <c r="F299" s="95">
        <v>16</v>
      </c>
    </row>
    <row r="300" spans="1:6" s="90" customFormat="1" ht="30" customHeight="1">
      <c r="A300" s="94" t="s">
        <v>197</v>
      </c>
      <c r="B300" s="95">
        <v>1</v>
      </c>
      <c r="C300" s="95">
        <v>0</v>
      </c>
      <c r="D300" s="95">
        <v>2</v>
      </c>
      <c r="E300" s="96">
        <v>3</v>
      </c>
      <c r="F300" s="95">
        <v>63</v>
      </c>
    </row>
    <row r="301" spans="1:6" s="90" customFormat="1" ht="12.75">
      <c r="A301" s="94" t="s">
        <v>198</v>
      </c>
      <c r="B301" s="95">
        <v>14</v>
      </c>
      <c r="C301" s="95">
        <v>0</v>
      </c>
      <c r="D301" s="95">
        <v>2</v>
      </c>
      <c r="E301" s="96">
        <v>16</v>
      </c>
      <c r="F301" s="95">
        <v>624</v>
      </c>
    </row>
    <row r="302" spans="1:6" s="90" customFormat="1" ht="12.75">
      <c r="A302" s="94" t="s">
        <v>199</v>
      </c>
      <c r="B302" s="95">
        <v>3</v>
      </c>
      <c r="C302" s="95">
        <v>1</v>
      </c>
      <c r="D302" s="95">
        <v>1</v>
      </c>
      <c r="E302" s="96">
        <v>5</v>
      </c>
      <c r="F302" s="95">
        <v>142</v>
      </c>
    </row>
    <row r="303" spans="1:6" s="90" customFormat="1" ht="12.75">
      <c r="A303" s="94" t="s">
        <v>216</v>
      </c>
      <c r="B303" s="95">
        <v>0</v>
      </c>
      <c r="C303" s="95">
        <v>0</v>
      </c>
      <c r="D303" s="95">
        <v>2</v>
      </c>
      <c r="E303" s="96">
        <v>2</v>
      </c>
      <c r="F303" s="95">
        <v>24</v>
      </c>
    </row>
    <row r="304" spans="1:6" s="90" customFormat="1" ht="12.75">
      <c r="A304" s="94" t="s">
        <v>200</v>
      </c>
      <c r="B304" s="95">
        <v>12</v>
      </c>
      <c r="C304" s="95">
        <v>4</v>
      </c>
      <c r="D304" s="95">
        <v>8</v>
      </c>
      <c r="E304" s="96">
        <v>24</v>
      </c>
      <c r="F304" s="95">
        <v>869</v>
      </c>
    </row>
    <row r="305" spans="1:6" s="90" customFormat="1" ht="12.75">
      <c r="A305" s="94" t="s">
        <v>201</v>
      </c>
      <c r="B305" s="95">
        <v>2</v>
      </c>
      <c r="C305" s="95">
        <v>0</v>
      </c>
      <c r="D305" s="95">
        <v>1</v>
      </c>
      <c r="E305" s="96">
        <v>3</v>
      </c>
      <c r="F305" s="95">
        <v>112</v>
      </c>
    </row>
    <row r="306" spans="1:6" s="90" customFormat="1" ht="12.75">
      <c r="A306" s="94" t="s">
        <v>217</v>
      </c>
      <c r="B306" s="95">
        <v>0</v>
      </c>
      <c r="C306" s="95">
        <v>0</v>
      </c>
      <c r="D306" s="95">
        <v>1</v>
      </c>
      <c r="E306" s="96">
        <v>1</v>
      </c>
      <c r="F306" s="95">
        <v>18</v>
      </c>
    </row>
    <row r="307" spans="1:6" s="90" customFormat="1" ht="12.75">
      <c r="A307" s="94" t="s">
        <v>202</v>
      </c>
      <c r="B307" s="95">
        <v>1</v>
      </c>
      <c r="C307" s="95">
        <v>0</v>
      </c>
      <c r="D307" s="95">
        <v>0</v>
      </c>
      <c r="E307" s="96">
        <v>1</v>
      </c>
      <c r="F307" s="95">
        <v>44</v>
      </c>
    </row>
    <row r="308" spans="1:6" s="90" customFormat="1" ht="12.75">
      <c r="A308" s="94" t="s">
        <v>203</v>
      </c>
      <c r="B308" s="95">
        <v>1</v>
      </c>
      <c r="C308" s="95">
        <v>0</v>
      </c>
      <c r="D308" s="95">
        <v>1</v>
      </c>
      <c r="E308" s="96">
        <v>2</v>
      </c>
      <c r="F308" s="95">
        <v>48</v>
      </c>
    </row>
    <row r="309" spans="1:6" s="90" customFormat="1" ht="12.75">
      <c r="A309" s="94" t="s">
        <v>208</v>
      </c>
      <c r="B309" s="95">
        <v>1</v>
      </c>
      <c r="C309" s="95">
        <v>0</v>
      </c>
      <c r="D309" s="95">
        <v>0</v>
      </c>
      <c r="E309" s="96">
        <v>1</v>
      </c>
      <c r="F309" s="95">
        <v>34</v>
      </c>
    </row>
    <row r="310" spans="1:6" s="90" customFormat="1" ht="12.75">
      <c r="A310" s="94" t="s">
        <v>204</v>
      </c>
      <c r="B310" s="95">
        <v>1</v>
      </c>
      <c r="C310" s="95">
        <v>0</v>
      </c>
      <c r="D310" s="95">
        <v>1</v>
      </c>
      <c r="E310" s="96">
        <v>2</v>
      </c>
      <c r="F310" s="95">
        <v>66</v>
      </c>
    </row>
    <row r="311" spans="1:6" s="90" customFormat="1" ht="12.75">
      <c r="A311" s="94" t="s">
        <v>209</v>
      </c>
      <c r="B311" s="95">
        <v>0</v>
      </c>
      <c r="C311" s="95">
        <v>1</v>
      </c>
      <c r="D311" s="95">
        <v>0</v>
      </c>
      <c r="E311" s="96">
        <v>1</v>
      </c>
      <c r="F311" s="95">
        <v>14</v>
      </c>
    </row>
    <row r="312" spans="1:6" s="90" customFormat="1" ht="12.75">
      <c r="A312" s="94" t="s">
        <v>210</v>
      </c>
      <c r="B312" s="95">
        <v>1</v>
      </c>
      <c r="C312" s="95">
        <v>0</v>
      </c>
      <c r="D312" s="95">
        <v>0</v>
      </c>
      <c r="E312" s="96">
        <v>1</v>
      </c>
      <c r="F312" s="95">
        <v>28</v>
      </c>
    </row>
    <row r="313" spans="1:6" s="90" customFormat="1" ht="12.75">
      <c r="A313" s="94" t="s">
        <v>218</v>
      </c>
      <c r="B313" s="95">
        <v>0</v>
      </c>
      <c r="C313" s="95">
        <v>0</v>
      </c>
      <c r="D313" s="95">
        <v>1</v>
      </c>
      <c r="E313" s="96">
        <v>1</v>
      </c>
      <c r="F313" s="95">
        <v>7</v>
      </c>
    </row>
    <row r="314" spans="1:6" s="90" customFormat="1" ht="12.75">
      <c r="A314" s="94" t="s">
        <v>211</v>
      </c>
      <c r="B314" s="95">
        <v>1</v>
      </c>
      <c r="C314" s="95">
        <v>0</v>
      </c>
      <c r="D314" s="95">
        <v>0</v>
      </c>
      <c r="E314" s="96">
        <v>1</v>
      </c>
      <c r="F314" s="95">
        <v>23</v>
      </c>
    </row>
    <row r="315" spans="1:6" s="90" customFormat="1" ht="12.75">
      <c r="A315" s="94" t="s">
        <v>219</v>
      </c>
      <c r="B315" s="95">
        <v>0</v>
      </c>
      <c r="C315" s="95">
        <v>0</v>
      </c>
      <c r="D315" s="95">
        <v>1</v>
      </c>
      <c r="E315" s="96">
        <v>1</v>
      </c>
      <c r="F315" s="95">
        <v>12</v>
      </c>
    </row>
    <row r="316" spans="1:6" s="90" customFormat="1" ht="12.75">
      <c r="A316" s="94" t="s">
        <v>205</v>
      </c>
      <c r="B316" s="95">
        <v>2</v>
      </c>
      <c r="C316" s="95">
        <v>0</v>
      </c>
      <c r="D316" s="95">
        <v>0</v>
      </c>
      <c r="E316" s="96">
        <v>2</v>
      </c>
      <c r="F316" s="95">
        <v>68</v>
      </c>
    </row>
    <row r="317" spans="1:6" s="90" customFormat="1" ht="12.75">
      <c r="A317" s="94" t="s">
        <v>212</v>
      </c>
      <c r="B317" s="95">
        <v>1</v>
      </c>
      <c r="C317" s="95">
        <v>0</v>
      </c>
      <c r="D317" s="95">
        <v>0</v>
      </c>
      <c r="E317" s="96">
        <v>1</v>
      </c>
      <c r="F317" s="95">
        <v>18</v>
      </c>
    </row>
    <row r="318" spans="1:6" s="90" customFormat="1" ht="12.75">
      <c r="A318" s="94" t="s">
        <v>220</v>
      </c>
      <c r="B318" s="95">
        <v>0</v>
      </c>
      <c r="C318" s="95">
        <v>1</v>
      </c>
      <c r="D318" s="95">
        <v>0</v>
      </c>
      <c r="E318" s="96">
        <v>1</v>
      </c>
      <c r="F318" s="95">
        <v>20</v>
      </c>
    </row>
    <row r="319" spans="1:6" s="90" customFormat="1" ht="21">
      <c r="A319" s="94" t="s">
        <v>206</v>
      </c>
      <c r="B319" s="95">
        <v>2</v>
      </c>
      <c r="C319" s="95">
        <v>0</v>
      </c>
      <c r="D319" s="95">
        <v>0</v>
      </c>
      <c r="E319" s="96">
        <v>2</v>
      </c>
      <c r="F319" s="95">
        <v>114</v>
      </c>
    </row>
    <row r="320" spans="1:6" s="90" customFormat="1" ht="12.75">
      <c r="A320" s="94" t="s">
        <v>221</v>
      </c>
      <c r="B320" s="95">
        <v>0</v>
      </c>
      <c r="C320" s="95">
        <v>1</v>
      </c>
      <c r="D320" s="95">
        <v>0</v>
      </c>
      <c r="E320" s="96">
        <v>1</v>
      </c>
      <c r="F320" s="95">
        <v>13</v>
      </c>
    </row>
    <row r="321" spans="1:6" s="90" customFormat="1" ht="12.75">
      <c r="A321" s="94" t="s">
        <v>214</v>
      </c>
      <c r="B321" s="95">
        <v>0</v>
      </c>
      <c r="C321" s="95">
        <v>1</v>
      </c>
      <c r="D321" s="95">
        <v>0</v>
      </c>
      <c r="E321" s="96">
        <v>1</v>
      </c>
      <c r="F321" s="95">
        <v>7</v>
      </c>
    </row>
    <row r="322" spans="1:7" s="35" customFormat="1" ht="29.25" customHeight="1">
      <c r="A322" s="63" t="s">
        <v>402</v>
      </c>
      <c r="B322" s="34">
        <v>43</v>
      </c>
      <c r="C322" s="34">
        <v>12</v>
      </c>
      <c r="D322" s="34">
        <v>24</v>
      </c>
      <c r="E322" s="34">
        <v>79</v>
      </c>
      <c r="F322" s="34">
        <f>SUM(F297:F321)</f>
        <v>2480</v>
      </c>
      <c r="G322" s="20"/>
    </row>
    <row r="324" spans="1:6" s="20" customFormat="1" ht="60.75" customHeight="1">
      <c r="A324" s="19" t="s">
        <v>451</v>
      </c>
      <c r="B324" s="295" t="s">
        <v>452</v>
      </c>
      <c r="C324" s="296"/>
      <c r="D324" s="296"/>
      <c r="E324" s="296"/>
      <c r="F324" s="297"/>
    </row>
    <row r="325" spans="1:6" s="20" customFormat="1" ht="28.5" customHeight="1">
      <c r="A325" s="298" t="s">
        <v>133</v>
      </c>
      <c r="B325" s="299" t="s">
        <v>115</v>
      </c>
      <c r="C325" s="299"/>
      <c r="D325" s="299"/>
      <c r="E325" s="301" t="s">
        <v>116</v>
      </c>
      <c r="F325" s="300" t="s">
        <v>117</v>
      </c>
    </row>
    <row r="326" spans="1:6" s="20" customFormat="1" ht="28.5" customHeight="1">
      <c r="A326" s="298"/>
      <c r="B326" s="4" t="s">
        <v>118</v>
      </c>
      <c r="C326" s="4" t="s">
        <v>119</v>
      </c>
      <c r="D326" s="4" t="s">
        <v>120</v>
      </c>
      <c r="E326" s="302"/>
      <c r="F326" s="300"/>
    </row>
    <row r="327" spans="1:9" s="90" customFormat="1" ht="12.75">
      <c r="A327" s="94" t="s">
        <v>391</v>
      </c>
      <c r="B327" s="95">
        <v>2</v>
      </c>
      <c r="C327" s="95">
        <v>0</v>
      </c>
      <c r="D327" s="95">
        <v>0</v>
      </c>
      <c r="E327" s="96">
        <v>2</v>
      </c>
      <c r="F327" s="95">
        <v>102</v>
      </c>
      <c r="H327" s="20"/>
      <c r="I327" s="20"/>
    </row>
    <row r="328" spans="1:9" s="90" customFormat="1" ht="12.75">
      <c r="A328" s="94" t="s">
        <v>390</v>
      </c>
      <c r="B328" s="95">
        <v>1</v>
      </c>
      <c r="C328" s="95">
        <v>0</v>
      </c>
      <c r="D328" s="95">
        <v>0</v>
      </c>
      <c r="E328" s="96">
        <v>1</v>
      </c>
      <c r="F328" s="95">
        <v>80</v>
      </c>
      <c r="H328" s="20"/>
      <c r="I328" s="20"/>
    </row>
    <row r="329" spans="1:9" s="90" customFormat="1" ht="12.75">
      <c r="A329" s="94" t="s">
        <v>411</v>
      </c>
      <c r="B329" s="95">
        <v>1</v>
      </c>
      <c r="C329" s="95">
        <v>0</v>
      </c>
      <c r="D329" s="95">
        <v>0</v>
      </c>
      <c r="E329" s="96">
        <v>1</v>
      </c>
      <c r="F329" s="95">
        <v>22</v>
      </c>
      <c r="H329" s="20"/>
      <c r="I329" s="20"/>
    </row>
    <row r="330" spans="1:9" s="90" customFormat="1" ht="12.75">
      <c r="A330" s="94" t="s">
        <v>389</v>
      </c>
      <c r="B330" s="95">
        <v>1</v>
      </c>
      <c r="C330" s="95">
        <v>0</v>
      </c>
      <c r="D330" s="95">
        <v>0</v>
      </c>
      <c r="E330" s="96">
        <v>1</v>
      </c>
      <c r="F330" s="95">
        <v>63</v>
      </c>
      <c r="H330" s="20"/>
      <c r="I330" s="20"/>
    </row>
    <row r="331" spans="1:9" s="90" customFormat="1" ht="12.75">
      <c r="A331" s="94" t="s">
        <v>388</v>
      </c>
      <c r="B331" s="95">
        <v>0</v>
      </c>
      <c r="C331" s="95">
        <v>1</v>
      </c>
      <c r="D331" s="95">
        <v>0</v>
      </c>
      <c r="E331" s="96">
        <v>1</v>
      </c>
      <c r="F331" s="95">
        <v>9</v>
      </c>
      <c r="H331" s="20"/>
      <c r="I331" s="20"/>
    </row>
    <row r="332" spans="1:9" s="90" customFormat="1" ht="21">
      <c r="A332" s="94" t="s">
        <v>410</v>
      </c>
      <c r="B332" s="95">
        <v>1</v>
      </c>
      <c r="C332" s="95">
        <v>0</v>
      </c>
      <c r="D332" s="95">
        <v>0</v>
      </c>
      <c r="E332" s="96">
        <v>1</v>
      </c>
      <c r="F332" s="95">
        <v>38</v>
      </c>
      <c r="H332" s="20"/>
      <c r="I332" s="20"/>
    </row>
    <row r="333" spans="1:9" s="90" customFormat="1" ht="12.75">
      <c r="A333" s="94" t="s">
        <v>409</v>
      </c>
      <c r="B333" s="95">
        <v>1</v>
      </c>
      <c r="C333" s="95">
        <v>0</v>
      </c>
      <c r="D333" s="95">
        <v>0</v>
      </c>
      <c r="E333" s="96">
        <v>1</v>
      </c>
      <c r="F333" s="95">
        <v>20</v>
      </c>
      <c r="H333" s="20"/>
      <c r="I333" s="20"/>
    </row>
    <row r="334" spans="1:9" s="90" customFormat="1" ht="12.75">
      <c r="A334" s="94" t="s">
        <v>387</v>
      </c>
      <c r="B334" s="95">
        <v>4</v>
      </c>
      <c r="C334" s="95">
        <v>0</v>
      </c>
      <c r="D334" s="95">
        <v>1</v>
      </c>
      <c r="E334" s="96">
        <v>5</v>
      </c>
      <c r="F334" s="95">
        <v>257</v>
      </c>
      <c r="H334" s="20"/>
      <c r="I334" s="20"/>
    </row>
    <row r="335" spans="1:9" s="90" customFormat="1" ht="12.75">
      <c r="A335" s="94" t="s">
        <v>129</v>
      </c>
      <c r="B335" s="95">
        <v>12</v>
      </c>
      <c r="C335" s="95">
        <v>3</v>
      </c>
      <c r="D335" s="95">
        <v>4</v>
      </c>
      <c r="E335" s="96">
        <v>19</v>
      </c>
      <c r="F335" s="95">
        <v>649</v>
      </c>
      <c r="H335" s="20"/>
      <c r="I335" s="20"/>
    </row>
    <row r="336" spans="1:9" s="90" customFormat="1" ht="32.25" customHeight="1">
      <c r="A336" s="94" t="s">
        <v>408</v>
      </c>
      <c r="B336" s="95">
        <v>1</v>
      </c>
      <c r="C336" s="95">
        <v>0</v>
      </c>
      <c r="D336" s="95">
        <v>0</v>
      </c>
      <c r="E336" s="96">
        <v>1</v>
      </c>
      <c r="F336" s="95">
        <v>45</v>
      </c>
      <c r="H336" s="20"/>
      <c r="I336" s="20"/>
    </row>
    <row r="337" spans="1:9" s="90" customFormat="1" ht="33.75" customHeight="1">
      <c r="A337" s="94" t="s">
        <v>386</v>
      </c>
      <c r="B337" s="95">
        <v>1</v>
      </c>
      <c r="C337" s="95">
        <v>0</v>
      </c>
      <c r="D337" s="95">
        <v>0</v>
      </c>
      <c r="E337" s="96">
        <v>1</v>
      </c>
      <c r="F337" s="95">
        <v>68</v>
      </c>
      <c r="H337" s="20"/>
      <c r="I337" s="20"/>
    </row>
    <row r="338" spans="1:9" s="90" customFormat="1" ht="12.75">
      <c r="A338" s="94" t="s">
        <v>385</v>
      </c>
      <c r="B338" s="95">
        <v>1</v>
      </c>
      <c r="C338" s="95">
        <v>0</v>
      </c>
      <c r="D338" s="95">
        <v>0</v>
      </c>
      <c r="E338" s="96">
        <v>1</v>
      </c>
      <c r="F338" s="95">
        <v>52</v>
      </c>
      <c r="H338" s="20"/>
      <c r="I338" s="20"/>
    </row>
    <row r="339" spans="1:7" s="35" customFormat="1" ht="29.25" customHeight="1">
      <c r="A339" s="63" t="s">
        <v>404</v>
      </c>
      <c r="B339" s="34">
        <v>26</v>
      </c>
      <c r="C339" s="34">
        <v>4</v>
      </c>
      <c r="D339" s="34">
        <v>5</v>
      </c>
      <c r="E339" s="34">
        <v>35</v>
      </c>
      <c r="F339" s="34">
        <v>1405</v>
      </c>
      <c r="G339" s="20"/>
    </row>
  </sheetData>
  <mergeCells count="53">
    <mergeCell ref="A325:A326"/>
    <mergeCell ref="B325:D325"/>
    <mergeCell ref="E325:E326"/>
    <mergeCell ref="F325:F326"/>
    <mergeCell ref="A295:A296"/>
    <mergeCell ref="B295:D295"/>
    <mergeCell ref="E295:E296"/>
    <mergeCell ref="F295:F296"/>
    <mergeCell ref="A272:A273"/>
    <mergeCell ref="B272:D272"/>
    <mergeCell ref="E272:E273"/>
    <mergeCell ref="F272:F273"/>
    <mergeCell ref="A247:A248"/>
    <mergeCell ref="B247:D247"/>
    <mergeCell ref="E247:E248"/>
    <mergeCell ref="F247:F248"/>
    <mergeCell ref="A193:A194"/>
    <mergeCell ref="B193:D193"/>
    <mergeCell ref="E193:E194"/>
    <mergeCell ref="F193:F194"/>
    <mergeCell ref="A153:A154"/>
    <mergeCell ref="B153:D153"/>
    <mergeCell ref="E153:E154"/>
    <mergeCell ref="F153:F154"/>
    <mergeCell ref="A108:A109"/>
    <mergeCell ref="B108:D108"/>
    <mergeCell ref="E108:E109"/>
    <mergeCell ref="F108:F109"/>
    <mergeCell ref="A81:A82"/>
    <mergeCell ref="B81:D81"/>
    <mergeCell ref="E81:E82"/>
    <mergeCell ref="F81:F82"/>
    <mergeCell ref="B246:F246"/>
    <mergeCell ref="B271:F271"/>
    <mergeCell ref="B294:F294"/>
    <mergeCell ref="B324:F324"/>
    <mergeCell ref="B80:F80"/>
    <mergeCell ref="B107:F107"/>
    <mergeCell ref="B152:F152"/>
    <mergeCell ref="B192:F192"/>
    <mergeCell ref="B1:H1"/>
    <mergeCell ref="A3:A4"/>
    <mergeCell ref="B3:D3"/>
    <mergeCell ref="E3:E4"/>
    <mergeCell ref="F3:F4"/>
    <mergeCell ref="G3:G4"/>
    <mergeCell ref="H3:H4"/>
    <mergeCell ref="A51:H51"/>
    <mergeCell ref="B52:F52"/>
    <mergeCell ref="A53:A54"/>
    <mergeCell ref="B53:D53"/>
    <mergeCell ref="F53:F54"/>
    <mergeCell ref="E53:E54"/>
  </mergeCells>
  <printOptions horizontalCentered="1"/>
  <pageMargins left="0" right="0" top="0.5905511811023623" bottom="0.5905511811023623" header="0.31496062992125984" footer="0.31496062992125984"/>
  <pageSetup horizontalDpi="600" verticalDpi="600" orientation="portrait" paperSize="9" r:id="rId2"/>
  <rowBreaks count="5" manualBreakCount="5">
    <brk id="79" max="255" man="1"/>
    <brk id="106" max="255" man="1"/>
    <brk id="151" max="255" man="1"/>
    <brk id="191" max="255" man="1"/>
    <brk id="32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5.8515625" style="47" customWidth="1"/>
    <col min="2" max="3" width="8.8515625" style="47" customWidth="1"/>
    <col min="4" max="4" width="9.8515625" style="47" customWidth="1"/>
    <col min="5" max="5" width="8.8515625" style="47" customWidth="1"/>
    <col min="6" max="6" width="10.140625" style="47" customWidth="1"/>
    <col min="7" max="7" width="10.421875" style="47" bestFit="1" customWidth="1"/>
    <col min="8" max="8" width="10.57421875" style="47" customWidth="1"/>
    <col min="9" max="16384" width="8.8515625" style="47" customWidth="1"/>
  </cols>
  <sheetData>
    <row r="1" spans="1:11" ht="53.25" customHeight="1">
      <c r="A1" s="1" t="s">
        <v>144</v>
      </c>
      <c r="B1" s="303" t="s">
        <v>146</v>
      </c>
      <c r="C1" s="284"/>
      <c r="D1" s="284"/>
      <c r="E1" s="284"/>
      <c r="F1" s="284"/>
      <c r="G1" s="284"/>
      <c r="H1" s="285"/>
      <c r="I1" s="85"/>
      <c r="J1" s="85"/>
      <c r="K1" s="85"/>
    </row>
    <row r="2" spans="1:11" ht="12.75">
      <c r="A2" s="90"/>
      <c r="B2" s="90"/>
      <c r="C2" s="90"/>
      <c r="D2" s="90"/>
      <c r="E2" s="90"/>
      <c r="F2" s="90"/>
      <c r="G2" s="90"/>
      <c r="H2" s="90"/>
      <c r="I2" s="85"/>
      <c r="J2" s="85"/>
      <c r="K2" s="85"/>
    </row>
    <row r="3" spans="1:11" ht="12.75">
      <c r="A3" s="312" t="s">
        <v>145</v>
      </c>
      <c r="B3" s="314" t="s">
        <v>115</v>
      </c>
      <c r="C3" s="314"/>
      <c r="D3" s="314"/>
      <c r="E3" s="307" t="s">
        <v>116</v>
      </c>
      <c r="F3" s="307" t="s">
        <v>259</v>
      </c>
      <c r="G3" s="307" t="s">
        <v>117</v>
      </c>
      <c r="H3" s="307" t="s">
        <v>260</v>
      </c>
      <c r="I3" s="85"/>
      <c r="J3" s="85"/>
      <c r="K3" s="85"/>
    </row>
    <row r="4" spans="1:11" ht="45">
      <c r="A4" s="313"/>
      <c r="B4" s="21" t="s">
        <v>118</v>
      </c>
      <c r="C4" s="21" t="s">
        <v>119</v>
      </c>
      <c r="D4" s="21" t="s">
        <v>120</v>
      </c>
      <c r="E4" s="307"/>
      <c r="F4" s="307"/>
      <c r="G4" s="307"/>
      <c r="H4" s="307"/>
      <c r="I4" s="85"/>
      <c r="J4" s="85"/>
      <c r="K4" s="85"/>
    </row>
    <row r="5" spans="1:8" s="85" customFormat="1" ht="12.75">
      <c r="A5" s="6" t="s">
        <v>121</v>
      </c>
      <c r="B5" s="91">
        <f>B67</f>
        <v>16</v>
      </c>
      <c r="C5" s="93">
        <f>C67</f>
        <v>0</v>
      </c>
      <c r="D5" s="93">
        <f>D67</f>
        <v>1</v>
      </c>
      <c r="E5" s="102">
        <f>E67</f>
        <v>17</v>
      </c>
      <c r="F5" s="111">
        <f aca="true" t="shared" si="0" ref="F5:F14">E5/$E$14*100</f>
        <v>4.381443298969072</v>
      </c>
      <c r="G5" s="91">
        <f>F67</f>
        <v>752</v>
      </c>
      <c r="H5" s="112">
        <f aca="true" t="shared" si="1" ref="H5:H14">G5/$G$14*100</f>
        <v>3.9305874973865778</v>
      </c>
    </row>
    <row r="6" spans="1:8" s="85" customFormat="1" ht="12.75">
      <c r="A6" s="6" t="s">
        <v>122</v>
      </c>
      <c r="B6" s="91">
        <f>B89</f>
        <v>27</v>
      </c>
      <c r="C6" s="93">
        <f>C89</f>
        <v>2</v>
      </c>
      <c r="D6" s="93">
        <f>D89</f>
        <v>1</v>
      </c>
      <c r="E6" s="102">
        <f>E89</f>
        <v>30</v>
      </c>
      <c r="F6" s="111">
        <f t="shared" si="0"/>
        <v>7.731958762886598</v>
      </c>
      <c r="G6" s="91">
        <f>F89</f>
        <v>1608</v>
      </c>
      <c r="H6" s="112">
        <f t="shared" si="1"/>
        <v>8.404766882709596</v>
      </c>
    </row>
    <row r="7" spans="1:8" s="85" customFormat="1" ht="12.75">
      <c r="A7" s="6" t="s">
        <v>123</v>
      </c>
      <c r="B7" s="91">
        <f>B125</f>
        <v>47</v>
      </c>
      <c r="C7" s="93">
        <f>C125</f>
        <v>1</v>
      </c>
      <c r="D7" s="93">
        <f>D125</f>
        <v>1</v>
      </c>
      <c r="E7" s="102">
        <f>E125</f>
        <v>49</v>
      </c>
      <c r="F7" s="111">
        <f t="shared" si="0"/>
        <v>12.628865979381443</v>
      </c>
      <c r="G7" s="91">
        <f>F125</f>
        <v>2723</v>
      </c>
      <c r="H7" s="112">
        <f t="shared" si="1"/>
        <v>14.232699142797408</v>
      </c>
    </row>
    <row r="8" spans="1:8" s="85" customFormat="1" ht="12.75">
      <c r="A8" s="6" t="s">
        <v>124</v>
      </c>
      <c r="B8" s="91">
        <f>B162</f>
        <v>65</v>
      </c>
      <c r="C8" s="93">
        <f>C162</f>
        <v>2</v>
      </c>
      <c r="D8" s="93">
        <f>D162</f>
        <v>2</v>
      </c>
      <c r="E8" s="102">
        <f>E162</f>
        <v>69</v>
      </c>
      <c r="F8" s="111">
        <f t="shared" si="0"/>
        <v>17.783505154639176</v>
      </c>
      <c r="G8" s="91">
        <f>F162</f>
        <v>3308</v>
      </c>
      <c r="H8" s="112">
        <f t="shared" si="1"/>
        <v>17.29040351243989</v>
      </c>
    </row>
    <row r="9" spans="1:8" s="85" customFormat="1" ht="12.75">
      <c r="A9" s="6" t="s">
        <v>125</v>
      </c>
      <c r="B9" s="91">
        <f>B207</f>
        <v>120</v>
      </c>
      <c r="C9" s="93">
        <f>C207</f>
        <v>0</v>
      </c>
      <c r="D9" s="93">
        <f>D207</f>
        <v>0</v>
      </c>
      <c r="E9" s="102">
        <f>E207</f>
        <v>120</v>
      </c>
      <c r="F9" s="111">
        <f t="shared" si="0"/>
        <v>30.927835051546392</v>
      </c>
      <c r="G9" s="91">
        <f>F207</f>
        <v>5788</v>
      </c>
      <c r="H9" s="112">
        <f t="shared" si="1"/>
        <v>30.2529793016935</v>
      </c>
    </row>
    <row r="10" spans="1:8" s="85" customFormat="1" ht="12.75">
      <c r="A10" s="6" t="s">
        <v>126</v>
      </c>
      <c r="B10" s="91">
        <f>B228</f>
        <v>31</v>
      </c>
      <c r="C10" s="93">
        <f>C228</f>
        <v>0</v>
      </c>
      <c r="D10" s="93">
        <f>D228</f>
        <v>0</v>
      </c>
      <c r="E10" s="102">
        <f>E228</f>
        <v>31</v>
      </c>
      <c r="F10" s="111">
        <f t="shared" si="0"/>
        <v>7.989690721649484</v>
      </c>
      <c r="G10" s="91">
        <f>F228</f>
        <v>1459</v>
      </c>
      <c r="H10" s="112">
        <f t="shared" si="1"/>
        <v>7.625966966339118</v>
      </c>
    </row>
    <row r="11" spans="1:8" s="85" customFormat="1" ht="12.75">
      <c r="A11" s="6" t="s">
        <v>127</v>
      </c>
      <c r="B11" s="91">
        <f>B248</f>
        <v>23</v>
      </c>
      <c r="C11" s="93">
        <f>C248</f>
        <v>0</v>
      </c>
      <c r="D11" s="93">
        <f>D248</f>
        <v>1</v>
      </c>
      <c r="E11" s="102">
        <f>E248</f>
        <v>24</v>
      </c>
      <c r="F11" s="111">
        <f t="shared" si="0"/>
        <v>6.185567010309279</v>
      </c>
      <c r="G11" s="91">
        <f>F248</f>
        <v>1174</v>
      </c>
      <c r="H11" s="112">
        <f t="shared" si="1"/>
        <v>6.136316119590216</v>
      </c>
    </row>
    <row r="12" spans="1:8" s="85" customFormat="1" ht="12.75">
      <c r="A12" s="6" t="s">
        <v>128</v>
      </c>
      <c r="B12" s="91">
        <f>B265</f>
        <v>24</v>
      </c>
      <c r="C12" s="93">
        <f>C265</f>
        <v>0</v>
      </c>
      <c r="D12" s="93">
        <f>D265</f>
        <v>1</v>
      </c>
      <c r="E12" s="102">
        <f>E265</f>
        <v>25</v>
      </c>
      <c r="F12" s="111">
        <f t="shared" si="0"/>
        <v>6.443298969072164</v>
      </c>
      <c r="G12" s="91">
        <f>F265</f>
        <v>1189</v>
      </c>
      <c r="H12" s="112">
        <f t="shared" si="1"/>
        <v>6.214718795734894</v>
      </c>
    </row>
    <row r="13" spans="1:8" s="85" customFormat="1" ht="12.75">
      <c r="A13" s="6" t="s">
        <v>129</v>
      </c>
      <c r="B13" s="91">
        <f>B279</f>
        <v>18</v>
      </c>
      <c r="C13" s="93">
        <f>C279</f>
        <v>1</v>
      </c>
      <c r="D13" s="93">
        <f>D279</f>
        <v>4</v>
      </c>
      <c r="E13" s="102">
        <f>E279</f>
        <v>23</v>
      </c>
      <c r="F13" s="111">
        <f t="shared" si="0"/>
        <v>5.927835051546391</v>
      </c>
      <c r="G13" s="91">
        <f>F279</f>
        <v>1131</v>
      </c>
      <c r="H13" s="112">
        <f t="shared" si="1"/>
        <v>5.911561781308802</v>
      </c>
    </row>
    <row r="14" spans="1:8" s="62" customFormat="1" ht="19.5" customHeight="1">
      <c r="A14" s="11" t="s">
        <v>130</v>
      </c>
      <c r="B14" s="12">
        <f>SUM(B5:B13)</f>
        <v>371</v>
      </c>
      <c r="C14" s="12">
        <f>SUM(C5:C13)</f>
        <v>6</v>
      </c>
      <c r="D14" s="12">
        <f>SUM(D5:D13)</f>
        <v>11</v>
      </c>
      <c r="E14" s="12">
        <f>SUM(E5:E13)</f>
        <v>388</v>
      </c>
      <c r="F14" s="13">
        <f t="shared" si="0"/>
        <v>100</v>
      </c>
      <c r="G14" s="12">
        <f>SUM(G5:G13)</f>
        <v>19132</v>
      </c>
      <c r="H14" s="14">
        <f t="shared" si="1"/>
        <v>100</v>
      </c>
    </row>
    <row r="15" spans="1:8" ht="12.75">
      <c r="A15" s="90"/>
      <c r="B15" s="90"/>
      <c r="C15" s="90"/>
      <c r="D15" s="90"/>
      <c r="E15" s="90"/>
      <c r="F15" s="90"/>
      <c r="G15" s="90"/>
      <c r="H15" s="90"/>
    </row>
    <row r="16" spans="1:8" s="85" customFormat="1" ht="12.75">
      <c r="A16" s="24" t="s">
        <v>131</v>
      </c>
      <c r="B16" s="2"/>
      <c r="C16" s="2"/>
      <c r="D16" s="17"/>
      <c r="E16" s="18"/>
      <c r="F16" s="2"/>
      <c r="G16" s="2"/>
      <c r="H16" s="2"/>
    </row>
    <row r="24" ht="12.75">
      <c r="C24" s="47" t="s">
        <v>31</v>
      </c>
    </row>
    <row r="25" spans="2:3" ht="12.75">
      <c r="B25" s="6" t="s">
        <v>121</v>
      </c>
      <c r="C25" s="47">
        <v>17</v>
      </c>
    </row>
    <row r="26" spans="2:3" ht="12.75">
      <c r="B26" s="6" t="s">
        <v>122</v>
      </c>
      <c r="C26" s="47">
        <v>30</v>
      </c>
    </row>
    <row r="27" spans="2:3" ht="12.75">
      <c r="B27" s="6" t="s">
        <v>123</v>
      </c>
      <c r="C27" s="47">
        <v>49</v>
      </c>
    </row>
    <row r="28" spans="2:3" ht="12.75">
      <c r="B28" s="6" t="s">
        <v>124</v>
      </c>
      <c r="C28" s="47">
        <v>69</v>
      </c>
    </row>
    <row r="29" spans="2:3" ht="12.75">
      <c r="B29" s="6" t="s">
        <v>125</v>
      </c>
      <c r="C29" s="47">
        <v>120</v>
      </c>
    </row>
    <row r="30" spans="2:3" ht="12.75">
      <c r="B30" s="6" t="s">
        <v>126</v>
      </c>
      <c r="C30" s="47">
        <v>31</v>
      </c>
    </row>
    <row r="31" spans="2:3" ht="12.75">
      <c r="B31" s="6" t="s">
        <v>127</v>
      </c>
      <c r="C31" s="47">
        <v>24</v>
      </c>
    </row>
    <row r="32" spans="2:3" ht="12.75">
      <c r="B32" s="6" t="s">
        <v>128</v>
      </c>
      <c r="C32" s="47">
        <v>25</v>
      </c>
    </row>
    <row r="33" spans="2:3" ht="12.75">
      <c r="B33" s="6" t="s">
        <v>129</v>
      </c>
      <c r="C33" s="47">
        <v>23</v>
      </c>
    </row>
    <row r="51" s="2" customFormat="1" ht="26.25" customHeight="1"/>
    <row r="52" spans="1:8" ht="33" customHeight="1">
      <c r="A52" s="294" t="s">
        <v>132</v>
      </c>
      <c r="B52" s="294"/>
      <c r="C52" s="294"/>
      <c r="D52" s="294"/>
      <c r="E52" s="294"/>
      <c r="F52" s="294"/>
      <c r="G52" s="294"/>
      <c r="H52" s="294"/>
    </row>
    <row r="54" spans="1:6" s="20" customFormat="1" ht="60.75" customHeight="1">
      <c r="A54" s="33" t="s">
        <v>453</v>
      </c>
      <c r="B54" s="295" t="s">
        <v>153</v>
      </c>
      <c r="C54" s="296"/>
      <c r="D54" s="296"/>
      <c r="E54" s="296"/>
      <c r="F54" s="297"/>
    </row>
    <row r="55" spans="1:6" s="2" customFormat="1" ht="24" customHeight="1">
      <c r="A55" s="310" t="s">
        <v>133</v>
      </c>
      <c r="B55" s="311" t="s">
        <v>115</v>
      </c>
      <c r="C55" s="311"/>
      <c r="D55" s="311"/>
      <c r="E55" s="306" t="s">
        <v>116</v>
      </c>
      <c r="F55" s="306" t="s">
        <v>117</v>
      </c>
    </row>
    <row r="56" spans="1:6" s="2" customFormat="1" ht="42">
      <c r="A56" s="310"/>
      <c r="B56" s="4" t="s">
        <v>118</v>
      </c>
      <c r="C56" s="4" t="s">
        <v>119</v>
      </c>
      <c r="D56" s="4" t="s">
        <v>120</v>
      </c>
      <c r="E56" s="307"/>
      <c r="F56" s="307"/>
    </row>
    <row r="57" spans="1:6" s="90" customFormat="1" ht="12.75">
      <c r="A57" s="94" t="s">
        <v>135</v>
      </c>
      <c r="B57" s="95">
        <v>1</v>
      </c>
      <c r="C57" s="95">
        <v>0</v>
      </c>
      <c r="D57" s="95">
        <v>0</v>
      </c>
      <c r="E57" s="96">
        <v>1</v>
      </c>
      <c r="F57" s="95">
        <v>21</v>
      </c>
    </row>
    <row r="58" spans="1:6" s="90" customFormat="1" ht="12.75">
      <c r="A58" s="94" t="s">
        <v>136</v>
      </c>
      <c r="B58" s="95">
        <v>1</v>
      </c>
      <c r="C58" s="95">
        <v>0</v>
      </c>
      <c r="D58" s="95">
        <v>0</v>
      </c>
      <c r="E58" s="96">
        <v>1</v>
      </c>
      <c r="F58" s="95">
        <v>32</v>
      </c>
    </row>
    <row r="59" spans="1:6" s="90" customFormat="1" ht="12.75">
      <c r="A59" s="94" t="s">
        <v>137</v>
      </c>
      <c r="B59" s="95">
        <v>1</v>
      </c>
      <c r="C59" s="95">
        <v>0</v>
      </c>
      <c r="D59" s="95">
        <v>0</v>
      </c>
      <c r="E59" s="96">
        <v>1</v>
      </c>
      <c r="F59" s="95">
        <v>15</v>
      </c>
    </row>
    <row r="60" spans="1:6" s="90" customFormat="1" ht="12.75">
      <c r="A60" s="94" t="s">
        <v>138</v>
      </c>
      <c r="B60" s="95">
        <v>1</v>
      </c>
      <c r="C60" s="95">
        <v>0</v>
      </c>
      <c r="D60" s="95">
        <v>0</v>
      </c>
      <c r="E60" s="96">
        <v>1</v>
      </c>
      <c r="F60" s="95">
        <v>54</v>
      </c>
    </row>
    <row r="61" spans="1:6" s="90" customFormat="1" ht="12.75">
      <c r="A61" s="94" t="s">
        <v>139</v>
      </c>
      <c r="B61" s="95">
        <v>1</v>
      </c>
      <c r="C61" s="95">
        <v>0</v>
      </c>
      <c r="D61" s="95">
        <v>0</v>
      </c>
      <c r="E61" s="96">
        <v>1</v>
      </c>
      <c r="F61" s="95">
        <v>21</v>
      </c>
    </row>
    <row r="62" spans="1:6" s="90" customFormat="1" ht="12.75">
      <c r="A62" s="94" t="s">
        <v>140</v>
      </c>
      <c r="B62" s="95">
        <v>1</v>
      </c>
      <c r="C62" s="95">
        <v>0</v>
      </c>
      <c r="D62" s="95">
        <v>0</v>
      </c>
      <c r="E62" s="96">
        <v>1</v>
      </c>
      <c r="F62" s="95">
        <v>32</v>
      </c>
    </row>
    <row r="63" spans="1:6" s="90" customFormat="1" ht="12.75">
      <c r="A63" s="94" t="s">
        <v>141</v>
      </c>
      <c r="B63" s="95">
        <v>0</v>
      </c>
      <c r="C63" s="95">
        <v>0</v>
      </c>
      <c r="D63" s="95">
        <v>1</v>
      </c>
      <c r="E63" s="96">
        <v>1</v>
      </c>
      <c r="F63" s="95">
        <v>14</v>
      </c>
    </row>
    <row r="64" spans="1:6" s="90" customFormat="1" ht="12.75">
      <c r="A64" s="94" t="s">
        <v>121</v>
      </c>
      <c r="B64" s="95">
        <v>8</v>
      </c>
      <c r="C64" s="95">
        <v>0</v>
      </c>
      <c r="D64" s="95">
        <v>0</v>
      </c>
      <c r="E64" s="96">
        <v>8</v>
      </c>
      <c r="F64" s="95">
        <v>466</v>
      </c>
    </row>
    <row r="65" spans="1:6" s="90" customFormat="1" ht="12.75">
      <c r="A65" s="94" t="s">
        <v>142</v>
      </c>
      <c r="B65" s="95">
        <v>1</v>
      </c>
      <c r="C65" s="95">
        <v>0</v>
      </c>
      <c r="D65" s="95">
        <v>0</v>
      </c>
      <c r="E65" s="96">
        <v>1</v>
      </c>
      <c r="F65" s="95">
        <v>36</v>
      </c>
    </row>
    <row r="66" spans="1:6" s="90" customFormat="1" ht="12.75">
      <c r="A66" s="94" t="s">
        <v>143</v>
      </c>
      <c r="B66" s="95">
        <v>1</v>
      </c>
      <c r="C66" s="95">
        <v>0</v>
      </c>
      <c r="D66" s="95">
        <v>0</v>
      </c>
      <c r="E66" s="96">
        <v>1</v>
      </c>
      <c r="F66" s="95">
        <v>61</v>
      </c>
    </row>
    <row r="67" spans="1:7" s="35" customFormat="1" ht="17.25" customHeight="1">
      <c r="A67" s="33" t="s">
        <v>152</v>
      </c>
      <c r="B67" s="34">
        <v>16</v>
      </c>
      <c r="C67" s="34">
        <v>0</v>
      </c>
      <c r="D67" s="34">
        <v>1</v>
      </c>
      <c r="E67" s="34">
        <v>17</v>
      </c>
      <c r="F67" s="34">
        <v>752</v>
      </c>
      <c r="G67" s="20"/>
    </row>
    <row r="71" spans="1:6" s="20" customFormat="1" ht="60.75" customHeight="1">
      <c r="A71" s="33" t="s">
        <v>454</v>
      </c>
      <c r="B71" s="295" t="s">
        <v>257</v>
      </c>
      <c r="C71" s="296"/>
      <c r="D71" s="296"/>
      <c r="E71" s="296"/>
      <c r="F71" s="297"/>
    </row>
    <row r="72" spans="1:6" s="2" customFormat="1" ht="24" customHeight="1">
      <c r="A72" s="310" t="s">
        <v>133</v>
      </c>
      <c r="B72" s="311" t="s">
        <v>115</v>
      </c>
      <c r="C72" s="311"/>
      <c r="D72" s="311"/>
      <c r="E72" s="306" t="s">
        <v>116</v>
      </c>
      <c r="F72" s="306" t="s">
        <v>117</v>
      </c>
    </row>
    <row r="73" spans="1:6" s="2" customFormat="1" ht="42">
      <c r="A73" s="310"/>
      <c r="B73" s="4" t="s">
        <v>118</v>
      </c>
      <c r="C73" s="4" t="s">
        <v>119</v>
      </c>
      <c r="D73" s="4" t="s">
        <v>120</v>
      </c>
      <c r="E73" s="307"/>
      <c r="F73" s="307"/>
    </row>
    <row r="74" spans="1:6" s="90" customFormat="1" ht="12.75">
      <c r="A74" s="94" t="s">
        <v>234</v>
      </c>
      <c r="B74" s="95">
        <v>1</v>
      </c>
      <c r="C74" s="95">
        <v>0</v>
      </c>
      <c r="D74" s="95">
        <v>0</v>
      </c>
      <c r="E74" s="96">
        <v>1</v>
      </c>
      <c r="F74" s="95">
        <v>67</v>
      </c>
    </row>
    <row r="75" spans="1:6" s="90" customFormat="1" ht="12.75">
      <c r="A75" s="94" t="s">
        <v>235</v>
      </c>
      <c r="B75" s="95">
        <v>1</v>
      </c>
      <c r="C75" s="95">
        <v>0</v>
      </c>
      <c r="D75" s="95">
        <v>0</v>
      </c>
      <c r="E75" s="96">
        <v>1</v>
      </c>
      <c r="F75" s="95">
        <v>30</v>
      </c>
    </row>
    <row r="76" spans="1:6" s="90" customFormat="1" ht="12.75">
      <c r="A76" s="94" t="s">
        <v>236</v>
      </c>
      <c r="B76" s="95">
        <v>1</v>
      </c>
      <c r="C76" s="95">
        <v>0</v>
      </c>
      <c r="D76" s="95">
        <v>0</v>
      </c>
      <c r="E76" s="96">
        <v>1</v>
      </c>
      <c r="F76" s="95">
        <v>80</v>
      </c>
    </row>
    <row r="77" spans="1:6" s="90" customFormat="1" ht="12.75">
      <c r="A77" s="94" t="s">
        <v>237</v>
      </c>
      <c r="B77" s="95">
        <v>1</v>
      </c>
      <c r="C77" s="95">
        <v>0</v>
      </c>
      <c r="D77" s="95">
        <v>0</v>
      </c>
      <c r="E77" s="96">
        <v>1</v>
      </c>
      <c r="F77" s="95">
        <v>79</v>
      </c>
    </row>
    <row r="78" spans="1:6" s="90" customFormat="1" ht="12.75">
      <c r="A78" s="94" t="s">
        <v>238</v>
      </c>
      <c r="B78" s="95">
        <v>1</v>
      </c>
      <c r="C78" s="95">
        <v>0</v>
      </c>
      <c r="D78" s="95">
        <v>0</v>
      </c>
      <c r="E78" s="96">
        <v>1</v>
      </c>
      <c r="F78" s="95">
        <v>77</v>
      </c>
    </row>
    <row r="79" spans="1:6" s="90" customFormat="1" ht="12.75">
      <c r="A79" s="94" t="s">
        <v>239</v>
      </c>
      <c r="B79" s="95">
        <v>1</v>
      </c>
      <c r="C79" s="95">
        <v>0</v>
      </c>
      <c r="D79" s="95">
        <v>0</v>
      </c>
      <c r="E79" s="96">
        <v>1</v>
      </c>
      <c r="F79" s="95">
        <v>26</v>
      </c>
    </row>
    <row r="80" spans="1:6" s="90" customFormat="1" ht="12.75">
      <c r="A80" s="94" t="s">
        <v>240</v>
      </c>
      <c r="B80" s="95">
        <v>1</v>
      </c>
      <c r="C80" s="95">
        <v>0</v>
      </c>
      <c r="D80" s="95">
        <v>0</v>
      </c>
      <c r="E80" s="96">
        <v>1</v>
      </c>
      <c r="F80" s="95">
        <v>58</v>
      </c>
    </row>
    <row r="81" spans="1:6" s="90" customFormat="1" ht="12.75">
      <c r="A81" s="94" t="s">
        <v>241</v>
      </c>
      <c r="B81" s="95">
        <v>0</v>
      </c>
      <c r="C81" s="95">
        <v>0</v>
      </c>
      <c r="D81" s="95">
        <v>1</v>
      </c>
      <c r="E81" s="96">
        <v>1</v>
      </c>
      <c r="F81" s="95">
        <v>20</v>
      </c>
    </row>
    <row r="82" spans="1:6" s="90" customFormat="1" ht="12.75">
      <c r="A82" s="94" t="s">
        <v>242</v>
      </c>
      <c r="B82" s="95">
        <v>1</v>
      </c>
      <c r="C82" s="95">
        <v>1</v>
      </c>
      <c r="D82" s="95">
        <v>0</v>
      </c>
      <c r="E82" s="96">
        <v>2</v>
      </c>
      <c r="F82" s="95">
        <v>80</v>
      </c>
    </row>
    <row r="83" spans="1:6" s="90" customFormat="1" ht="12.75">
      <c r="A83" s="94" t="s">
        <v>243</v>
      </c>
      <c r="B83" s="95">
        <v>0</v>
      </c>
      <c r="C83" s="95">
        <v>1</v>
      </c>
      <c r="D83" s="95">
        <v>0</v>
      </c>
      <c r="E83" s="96">
        <v>1</v>
      </c>
      <c r="F83" s="95">
        <v>23</v>
      </c>
    </row>
    <row r="84" spans="1:6" s="90" customFormat="1" ht="12.75">
      <c r="A84" s="94" t="s">
        <v>244</v>
      </c>
      <c r="B84" s="95">
        <v>1</v>
      </c>
      <c r="C84" s="95">
        <v>0</v>
      </c>
      <c r="D84" s="95">
        <v>0</v>
      </c>
      <c r="E84" s="96">
        <v>1</v>
      </c>
      <c r="F84" s="95">
        <v>36</v>
      </c>
    </row>
    <row r="85" spans="1:6" s="90" customFormat="1" ht="12.75">
      <c r="A85" s="94" t="s">
        <v>122</v>
      </c>
      <c r="B85" s="95">
        <v>14</v>
      </c>
      <c r="C85" s="95">
        <v>0</v>
      </c>
      <c r="D85" s="95">
        <v>0</v>
      </c>
      <c r="E85" s="96">
        <v>14</v>
      </c>
      <c r="F85" s="95">
        <v>851</v>
      </c>
    </row>
    <row r="86" spans="1:6" s="90" customFormat="1" ht="12.75">
      <c r="A86" s="94" t="s">
        <v>245</v>
      </c>
      <c r="B86" s="95">
        <v>2</v>
      </c>
      <c r="C86" s="95">
        <v>0</v>
      </c>
      <c r="D86" s="95">
        <v>0</v>
      </c>
      <c r="E86" s="96">
        <v>2</v>
      </c>
      <c r="F86" s="95">
        <v>83</v>
      </c>
    </row>
    <row r="87" spans="1:6" s="90" customFormat="1" ht="12.75">
      <c r="A87" s="94" t="s">
        <v>246</v>
      </c>
      <c r="B87" s="95">
        <v>1</v>
      </c>
      <c r="C87" s="95">
        <v>0</v>
      </c>
      <c r="D87" s="95">
        <v>0</v>
      </c>
      <c r="E87" s="96">
        <v>1</v>
      </c>
      <c r="F87" s="95">
        <v>63</v>
      </c>
    </row>
    <row r="88" spans="1:6" s="90" customFormat="1" ht="12.75">
      <c r="A88" s="94" t="s">
        <v>247</v>
      </c>
      <c r="B88" s="95">
        <v>1</v>
      </c>
      <c r="C88" s="95">
        <v>0</v>
      </c>
      <c r="D88" s="95">
        <v>0</v>
      </c>
      <c r="E88" s="96">
        <v>1</v>
      </c>
      <c r="F88" s="95">
        <v>35</v>
      </c>
    </row>
    <row r="89" spans="1:7" s="35" customFormat="1" ht="17.25" customHeight="1">
      <c r="A89" s="33" t="s">
        <v>258</v>
      </c>
      <c r="B89" s="34">
        <v>27</v>
      </c>
      <c r="C89" s="34">
        <v>2</v>
      </c>
      <c r="D89" s="34">
        <v>1</v>
      </c>
      <c r="E89" s="34">
        <v>30</v>
      </c>
      <c r="F89" s="34">
        <v>1608</v>
      </c>
      <c r="G89" s="20"/>
    </row>
    <row r="92" spans="1:10" s="88" customFormat="1" ht="10.5">
      <c r="A92" s="16" t="s">
        <v>261</v>
      </c>
      <c r="C92" s="113"/>
      <c r="D92" s="114"/>
      <c r="E92" s="113"/>
      <c r="F92" s="115"/>
      <c r="G92" s="116"/>
      <c r="H92" s="117"/>
      <c r="I92" s="16"/>
      <c r="J92" s="16"/>
    </row>
    <row r="93" spans="1:10" s="88" customFormat="1" ht="10.5">
      <c r="A93" s="16" t="s">
        <v>262</v>
      </c>
      <c r="B93" s="115"/>
      <c r="C93" s="116"/>
      <c r="D93" s="114"/>
      <c r="E93" s="118"/>
      <c r="F93" s="115"/>
      <c r="G93" s="118"/>
      <c r="H93" s="58"/>
      <c r="I93" s="16"/>
      <c r="J93" s="16"/>
    </row>
    <row r="95" spans="1:7" s="20" customFormat="1" ht="60.75" customHeight="1">
      <c r="A95" s="33" t="s">
        <v>455</v>
      </c>
      <c r="B95" s="295" t="s">
        <v>392</v>
      </c>
      <c r="C95" s="296"/>
      <c r="D95" s="296"/>
      <c r="E95" s="296"/>
      <c r="F95" s="297"/>
      <c r="G95" s="16"/>
    </row>
    <row r="96" spans="1:6" s="20" customFormat="1" ht="24" customHeight="1">
      <c r="A96" s="308" t="s">
        <v>133</v>
      </c>
      <c r="B96" s="309" t="s">
        <v>115</v>
      </c>
      <c r="C96" s="309"/>
      <c r="D96" s="309"/>
      <c r="E96" s="302" t="s">
        <v>116</v>
      </c>
      <c r="F96" s="302" t="s">
        <v>117</v>
      </c>
    </row>
    <row r="97" spans="1:6" s="20" customFormat="1" ht="42">
      <c r="A97" s="308"/>
      <c r="B97" s="4" t="s">
        <v>118</v>
      </c>
      <c r="C97" s="4" t="s">
        <v>119</v>
      </c>
      <c r="D97" s="4" t="s">
        <v>120</v>
      </c>
      <c r="E97" s="300"/>
      <c r="F97" s="300"/>
    </row>
    <row r="98" spans="1:6" s="90" customFormat="1" ht="12.75">
      <c r="A98" s="94" t="s">
        <v>154</v>
      </c>
      <c r="B98" s="95">
        <v>1</v>
      </c>
      <c r="C98" s="95">
        <v>0</v>
      </c>
      <c r="D98" s="95">
        <v>0</v>
      </c>
      <c r="E98" s="96">
        <v>1</v>
      </c>
      <c r="F98" s="95">
        <v>94</v>
      </c>
    </row>
    <row r="99" spans="1:6" s="90" customFormat="1" ht="12.75">
      <c r="A99" s="94" t="s">
        <v>155</v>
      </c>
      <c r="B99" s="95">
        <v>1</v>
      </c>
      <c r="C99" s="95">
        <v>0</v>
      </c>
      <c r="D99" s="95">
        <v>0</v>
      </c>
      <c r="E99" s="96">
        <v>1</v>
      </c>
      <c r="F99" s="95">
        <v>36</v>
      </c>
    </row>
    <row r="100" spans="1:6" s="90" customFormat="1" ht="12.75">
      <c r="A100" s="94" t="s">
        <v>156</v>
      </c>
      <c r="B100" s="95">
        <v>1</v>
      </c>
      <c r="C100" s="95">
        <v>0</v>
      </c>
      <c r="D100" s="95">
        <v>0</v>
      </c>
      <c r="E100" s="96">
        <v>1</v>
      </c>
      <c r="F100" s="95">
        <v>25</v>
      </c>
    </row>
    <row r="101" spans="1:6" s="90" customFormat="1" ht="12.75">
      <c r="A101" s="94" t="s">
        <v>157</v>
      </c>
      <c r="B101" s="95">
        <v>1</v>
      </c>
      <c r="C101" s="95">
        <v>0</v>
      </c>
      <c r="D101" s="95">
        <v>0</v>
      </c>
      <c r="E101" s="96">
        <v>1</v>
      </c>
      <c r="F101" s="95">
        <v>70</v>
      </c>
    </row>
    <row r="102" spans="1:6" s="90" customFormat="1" ht="12.75">
      <c r="A102" s="94" t="s">
        <v>158</v>
      </c>
      <c r="B102" s="95">
        <v>1</v>
      </c>
      <c r="C102" s="95">
        <v>0</v>
      </c>
      <c r="D102" s="95">
        <v>0</v>
      </c>
      <c r="E102" s="96">
        <v>1</v>
      </c>
      <c r="F102" s="95">
        <v>76</v>
      </c>
    </row>
    <row r="103" spans="1:6" s="90" customFormat="1" ht="12.75">
      <c r="A103" s="94" t="s">
        <v>159</v>
      </c>
      <c r="B103" s="95">
        <v>1</v>
      </c>
      <c r="C103" s="95">
        <v>0</v>
      </c>
      <c r="D103" s="95">
        <v>0</v>
      </c>
      <c r="E103" s="96">
        <v>1</v>
      </c>
      <c r="F103" s="95">
        <v>52</v>
      </c>
    </row>
    <row r="104" spans="1:6" s="90" customFormat="1" ht="12.75">
      <c r="A104" s="94" t="s">
        <v>160</v>
      </c>
      <c r="B104" s="95">
        <v>1</v>
      </c>
      <c r="C104" s="95">
        <v>0</v>
      </c>
      <c r="D104" s="95">
        <v>0</v>
      </c>
      <c r="E104" s="96">
        <v>1</v>
      </c>
      <c r="F104" s="95">
        <v>34</v>
      </c>
    </row>
    <row r="105" spans="1:6" s="90" customFormat="1" ht="12.75">
      <c r="A105" s="94" t="s">
        <v>161</v>
      </c>
      <c r="B105" s="95">
        <v>2</v>
      </c>
      <c r="C105" s="95">
        <v>0</v>
      </c>
      <c r="D105" s="95">
        <v>0</v>
      </c>
      <c r="E105" s="96">
        <v>2</v>
      </c>
      <c r="F105" s="95">
        <v>138</v>
      </c>
    </row>
    <row r="106" spans="1:6" s="90" customFormat="1" ht="12.75">
      <c r="A106" s="94" t="s">
        <v>162</v>
      </c>
      <c r="B106" s="95">
        <v>1</v>
      </c>
      <c r="C106" s="95">
        <v>1</v>
      </c>
      <c r="D106" s="95">
        <v>0</v>
      </c>
      <c r="E106" s="96">
        <v>2</v>
      </c>
      <c r="F106" s="95">
        <v>99</v>
      </c>
    </row>
    <row r="107" spans="1:6" s="90" customFormat="1" ht="12.75">
      <c r="A107" s="94" t="s">
        <v>163</v>
      </c>
      <c r="B107" s="95">
        <v>1</v>
      </c>
      <c r="C107" s="95">
        <v>0</v>
      </c>
      <c r="D107" s="95">
        <v>0</v>
      </c>
      <c r="E107" s="96">
        <v>1</v>
      </c>
      <c r="F107" s="95">
        <v>24</v>
      </c>
    </row>
    <row r="108" spans="1:6" s="90" customFormat="1" ht="12.75">
      <c r="A108" s="94" t="s">
        <v>164</v>
      </c>
      <c r="B108" s="95">
        <v>1</v>
      </c>
      <c r="C108" s="95">
        <v>0</v>
      </c>
      <c r="D108" s="95">
        <v>0</v>
      </c>
      <c r="E108" s="96">
        <v>1</v>
      </c>
      <c r="F108" s="95">
        <v>42</v>
      </c>
    </row>
    <row r="109" spans="1:6" s="90" customFormat="1" ht="12.75">
      <c r="A109" s="94" t="s">
        <v>165</v>
      </c>
      <c r="B109" s="95">
        <v>1</v>
      </c>
      <c r="C109" s="95">
        <v>0</v>
      </c>
      <c r="D109" s="95">
        <v>0</v>
      </c>
      <c r="E109" s="96">
        <v>1</v>
      </c>
      <c r="F109" s="95">
        <v>78</v>
      </c>
    </row>
    <row r="110" spans="1:6" s="90" customFormat="1" ht="12.75">
      <c r="A110" s="94" t="s">
        <v>166</v>
      </c>
      <c r="B110" s="95">
        <v>3</v>
      </c>
      <c r="C110" s="95">
        <v>0</v>
      </c>
      <c r="D110" s="95">
        <v>0</v>
      </c>
      <c r="E110" s="96">
        <v>3</v>
      </c>
      <c r="F110" s="95">
        <v>164</v>
      </c>
    </row>
    <row r="111" spans="1:6" s="90" customFormat="1" ht="12.75">
      <c r="A111" s="94" t="s">
        <v>167</v>
      </c>
      <c r="B111" s="95">
        <v>1</v>
      </c>
      <c r="C111" s="95">
        <v>0</v>
      </c>
      <c r="D111" s="95">
        <v>0</v>
      </c>
      <c r="E111" s="96">
        <v>1</v>
      </c>
      <c r="F111" s="95">
        <v>37</v>
      </c>
    </row>
    <row r="112" spans="1:6" s="90" customFormat="1" ht="12.75">
      <c r="A112" s="94" t="s">
        <v>168</v>
      </c>
      <c r="B112" s="95">
        <v>1</v>
      </c>
      <c r="C112" s="95">
        <v>0</v>
      </c>
      <c r="D112" s="95">
        <v>0</v>
      </c>
      <c r="E112" s="96">
        <v>1</v>
      </c>
      <c r="F112" s="95">
        <v>33</v>
      </c>
    </row>
    <row r="113" spans="1:6" s="90" customFormat="1" ht="12.75">
      <c r="A113" s="94" t="s">
        <v>169</v>
      </c>
      <c r="B113" s="95">
        <v>2</v>
      </c>
      <c r="C113" s="95">
        <v>0</v>
      </c>
      <c r="D113" s="95">
        <v>0</v>
      </c>
      <c r="E113" s="96">
        <v>2</v>
      </c>
      <c r="F113" s="95">
        <v>88</v>
      </c>
    </row>
    <row r="114" spans="1:6" s="90" customFormat="1" ht="12.75">
      <c r="A114" s="94" t="s">
        <v>170</v>
      </c>
      <c r="B114" s="95">
        <v>1</v>
      </c>
      <c r="C114" s="95">
        <v>0</v>
      </c>
      <c r="D114" s="95">
        <v>0</v>
      </c>
      <c r="E114" s="96">
        <v>1</v>
      </c>
      <c r="F114" s="95">
        <v>65</v>
      </c>
    </row>
    <row r="115" spans="1:6" s="90" customFormat="1" ht="12.75">
      <c r="A115" s="94" t="s">
        <v>171</v>
      </c>
      <c r="B115" s="95">
        <v>1</v>
      </c>
      <c r="C115" s="95">
        <v>0</v>
      </c>
      <c r="D115" s="95">
        <v>0</v>
      </c>
      <c r="E115" s="96">
        <v>1</v>
      </c>
      <c r="F115" s="95">
        <v>63</v>
      </c>
    </row>
    <row r="116" spans="1:6" s="90" customFormat="1" ht="12.75">
      <c r="A116" s="94" t="s">
        <v>172</v>
      </c>
      <c r="B116" s="95">
        <v>2</v>
      </c>
      <c r="C116" s="95">
        <v>0</v>
      </c>
      <c r="D116" s="95">
        <v>0</v>
      </c>
      <c r="E116" s="96">
        <v>2</v>
      </c>
      <c r="F116" s="95">
        <v>94</v>
      </c>
    </row>
    <row r="117" spans="1:6" s="90" customFormat="1" ht="12.75">
      <c r="A117" s="94" t="s">
        <v>173</v>
      </c>
      <c r="B117" s="95">
        <v>2</v>
      </c>
      <c r="C117" s="95">
        <v>0</v>
      </c>
      <c r="D117" s="95">
        <v>0</v>
      </c>
      <c r="E117" s="96">
        <v>2</v>
      </c>
      <c r="F117" s="95">
        <v>90</v>
      </c>
    </row>
    <row r="118" spans="1:6" s="90" customFormat="1" ht="12.75">
      <c r="A118" s="94" t="s">
        <v>174</v>
      </c>
      <c r="B118" s="95">
        <v>1</v>
      </c>
      <c r="C118" s="95">
        <v>0</v>
      </c>
      <c r="D118" s="95">
        <v>0</v>
      </c>
      <c r="E118" s="96">
        <v>1</v>
      </c>
      <c r="F118" s="95">
        <v>56</v>
      </c>
    </row>
    <row r="119" spans="1:6" s="90" customFormat="1" ht="12.75">
      <c r="A119" s="94" t="s">
        <v>175</v>
      </c>
      <c r="B119" s="95">
        <v>13</v>
      </c>
      <c r="C119" s="95">
        <v>0</v>
      </c>
      <c r="D119" s="95">
        <v>1</v>
      </c>
      <c r="E119" s="96">
        <v>14</v>
      </c>
      <c r="F119" s="95">
        <v>822</v>
      </c>
    </row>
    <row r="120" spans="1:6" s="90" customFormat="1" ht="12.75">
      <c r="A120" s="94" t="s">
        <v>176</v>
      </c>
      <c r="B120" s="95">
        <v>1</v>
      </c>
      <c r="C120" s="95">
        <v>0</v>
      </c>
      <c r="D120" s="95">
        <v>0</v>
      </c>
      <c r="E120" s="96">
        <v>1</v>
      </c>
      <c r="F120" s="95">
        <v>66</v>
      </c>
    </row>
    <row r="121" spans="1:6" s="90" customFormat="1" ht="12.75">
      <c r="A121" s="94" t="s">
        <v>177</v>
      </c>
      <c r="B121" s="95">
        <v>1</v>
      </c>
      <c r="C121" s="95">
        <v>0</v>
      </c>
      <c r="D121" s="95">
        <v>0</v>
      </c>
      <c r="E121" s="96">
        <v>1</v>
      </c>
      <c r="F121" s="95">
        <v>79</v>
      </c>
    </row>
    <row r="122" spans="1:6" s="90" customFormat="1" ht="12.75">
      <c r="A122" s="94" t="s">
        <v>178</v>
      </c>
      <c r="B122" s="95">
        <v>2</v>
      </c>
      <c r="C122" s="95">
        <v>0</v>
      </c>
      <c r="D122" s="95">
        <v>0</v>
      </c>
      <c r="E122" s="96">
        <v>2</v>
      </c>
      <c r="F122" s="95">
        <v>102</v>
      </c>
    </row>
    <row r="123" spans="1:6" s="90" customFormat="1" ht="12.75">
      <c r="A123" s="94" t="s">
        <v>179</v>
      </c>
      <c r="B123" s="95">
        <v>1</v>
      </c>
      <c r="C123" s="95">
        <v>0</v>
      </c>
      <c r="D123" s="95">
        <v>0</v>
      </c>
      <c r="E123" s="96">
        <v>1</v>
      </c>
      <c r="F123" s="95">
        <v>73</v>
      </c>
    </row>
    <row r="124" spans="1:6" s="90" customFormat="1" ht="12.75">
      <c r="A124" s="94" t="s">
        <v>180</v>
      </c>
      <c r="B124" s="95">
        <v>2</v>
      </c>
      <c r="C124" s="95">
        <v>0</v>
      </c>
      <c r="D124" s="95">
        <v>0</v>
      </c>
      <c r="E124" s="96">
        <v>2</v>
      </c>
      <c r="F124" s="95">
        <v>123</v>
      </c>
    </row>
    <row r="125" spans="1:7" s="35" customFormat="1" ht="29.25" customHeight="1">
      <c r="A125" s="63" t="s">
        <v>393</v>
      </c>
      <c r="B125" s="34">
        <v>47</v>
      </c>
      <c r="C125" s="34">
        <v>1</v>
      </c>
      <c r="D125" s="34">
        <v>1</v>
      </c>
      <c r="E125" s="34">
        <v>49</v>
      </c>
      <c r="F125" s="34">
        <v>2723</v>
      </c>
      <c r="G125" s="20"/>
    </row>
    <row r="127" s="20" customFormat="1" ht="10.5">
      <c r="A127" s="119" t="s">
        <v>394</v>
      </c>
    </row>
    <row r="129" spans="1:6" s="20" customFormat="1" ht="60.75" customHeight="1">
      <c r="A129" s="33" t="s">
        <v>456</v>
      </c>
      <c r="B129" s="295" t="s">
        <v>395</v>
      </c>
      <c r="C129" s="296"/>
      <c r="D129" s="296"/>
      <c r="E129" s="296"/>
      <c r="F129" s="297"/>
    </row>
    <row r="130" spans="1:6" s="20" customFormat="1" ht="24" customHeight="1">
      <c r="A130" s="308" t="s">
        <v>133</v>
      </c>
      <c r="B130" s="309" t="s">
        <v>115</v>
      </c>
      <c r="C130" s="309"/>
      <c r="D130" s="309"/>
      <c r="E130" s="302" t="s">
        <v>116</v>
      </c>
      <c r="F130" s="302" t="s">
        <v>117</v>
      </c>
    </row>
    <row r="131" spans="1:6" s="20" customFormat="1" ht="42">
      <c r="A131" s="308"/>
      <c r="B131" s="4" t="s">
        <v>118</v>
      </c>
      <c r="C131" s="4" t="s">
        <v>119</v>
      </c>
      <c r="D131" s="4" t="s">
        <v>120</v>
      </c>
      <c r="E131" s="300"/>
      <c r="F131" s="300"/>
    </row>
    <row r="132" spans="1:6" s="90" customFormat="1" ht="12.75">
      <c r="A132" s="94" t="s">
        <v>263</v>
      </c>
      <c r="B132" s="95">
        <v>1</v>
      </c>
      <c r="C132" s="95">
        <v>0</v>
      </c>
      <c r="D132" s="95">
        <v>0</v>
      </c>
      <c r="E132" s="96">
        <v>1</v>
      </c>
      <c r="F132" s="95">
        <v>56</v>
      </c>
    </row>
    <row r="133" spans="1:6" s="90" customFormat="1" ht="12.75">
      <c r="A133" s="94" t="s">
        <v>264</v>
      </c>
      <c r="B133" s="95">
        <v>1</v>
      </c>
      <c r="C133" s="95">
        <v>1</v>
      </c>
      <c r="D133" s="95">
        <v>0</v>
      </c>
      <c r="E133" s="96">
        <v>2</v>
      </c>
      <c r="F133" s="95">
        <v>85</v>
      </c>
    </row>
    <row r="134" spans="1:6" s="90" customFormat="1" ht="12.75">
      <c r="A134" s="94" t="s">
        <v>265</v>
      </c>
      <c r="B134" s="95">
        <v>6</v>
      </c>
      <c r="C134" s="95">
        <v>0</v>
      </c>
      <c r="D134" s="95">
        <v>0</v>
      </c>
      <c r="E134" s="96">
        <v>6</v>
      </c>
      <c r="F134" s="95">
        <v>334</v>
      </c>
    </row>
    <row r="135" spans="1:6" s="90" customFormat="1" ht="12.75">
      <c r="A135" s="94" t="s">
        <v>266</v>
      </c>
      <c r="B135" s="95">
        <v>5</v>
      </c>
      <c r="C135" s="95">
        <v>0</v>
      </c>
      <c r="D135" s="95">
        <v>0</v>
      </c>
      <c r="E135" s="96">
        <v>5</v>
      </c>
      <c r="F135" s="95">
        <v>211</v>
      </c>
    </row>
    <row r="136" spans="1:6" s="90" customFormat="1" ht="12.75">
      <c r="A136" s="94" t="s">
        <v>267</v>
      </c>
      <c r="B136" s="95">
        <v>3</v>
      </c>
      <c r="C136" s="95">
        <v>0</v>
      </c>
      <c r="D136" s="95">
        <v>0</v>
      </c>
      <c r="E136" s="96">
        <v>3</v>
      </c>
      <c r="F136" s="95">
        <v>100</v>
      </c>
    </row>
    <row r="137" spans="1:6" s="90" customFormat="1" ht="12.75">
      <c r="A137" s="94" t="s">
        <v>268</v>
      </c>
      <c r="B137" s="95">
        <v>1</v>
      </c>
      <c r="C137" s="95">
        <v>0</v>
      </c>
      <c r="D137" s="95">
        <v>0</v>
      </c>
      <c r="E137" s="96">
        <v>1</v>
      </c>
      <c r="F137" s="95">
        <v>75</v>
      </c>
    </row>
    <row r="138" spans="1:6" s="90" customFormat="1" ht="12.75">
      <c r="A138" s="94" t="s">
        <v>269</v>
      </c>
      <c r="B138" s="95">
        <v>1</v>
      </c>
      <c r="C138" s="95">
        <v>0</v>
      </c>
      <c r="D138" s="95">
        <v>0</v>
      </c>
      <c r="E138" s="96">
        <v>1</v>
      </c>
      <c r="F138" s="95">
        <v>55</v>
      </c>
    </row>
    <row r="139" spans="1:6" s="90" customFormat="1" ht="12.75">
      <c r="A139" s="94" t="s">
        <v>270</v>
      </c>
      <c r="B139" s="95">
        <v>2</v>
      </c>
      <c r="C139" s="95">
        <v>0</v>
      </c>
      <c r="D139" s="95">
        <v>0</v>
      </c>
      <c r="E139" s="96">
        <v>2</v>
      </c>
      <c r="F139" s="95">
        <v>51</v>
      </c>
    </row>
    <row r="140" spans="1:6" s="90" customFormat="1" ht="12.75">
      <c r="A140" s="94" t="s">
        <v>271</v>
      </c>
      <c r="B140" s="95">
        <v>2</v>
      </c>
      <c r="C140" s="95">
        <v>0</v>
      </c>
      <c r="D140" s="95">
        <v>0</v>
      </c>
      <c r="E140" s="96">
        <v>2</v>
      </c>
      <c r="F140" s="95">
        <v>76</v>
      </c>
    </row>
    <row r="141" spans="1:6" s="90" customFormat="1" ht="12.75">
      <c r="A141" s="94" t="s">
        <v>272</v>
      </c>
      <c r="B141" s="95">
        <v>1</v>
      </c>
      <c r="C141" s="95">
        <v>0</v>
      </c>
      <c r="D141" s="95">
        <v>0</v>
      </c>
      <c r="E141" s="96">
        <v>1</v>
      </c>
      <c r="F141" s="95">
        <v>42</v>
      </c>
    </row>
    <row r="142" spans="1:6" s="90" customFormat="1" ht="12.75">
      <c r="A142" s="94" t="s">
        <v>273</v>
      </c>
      <c r="B142" s="95">
        <v>2</v>
      </c>
      <c r="C142" s="95">
        <v>0</v>
      </c>
      <c r="D142" s="95">
        <v>0</v>
      </c>
      <c r="E142" s="96">
        <v>2</v>
      </c>
      <c r="F142" s="95">
        <v>138</v>
      </c>
    </row>
    <row r="143" spans="1:6" s="90" customFormat="1" ht="12.75">
      <c r="A143" s="94" t="s">
        <v>274</v>
      </c>
      <c r="B143" s="95">
        <v>0</v>
      </c>
      <c r="C143" s="95">
        <v>0</v>
      </c>
      <c r="D143" s="95">
        <v>1</v>
      </c>
      <c r="E143" s="96">
        <v>1</v>
      </c>
      <c r="F143" s="95">
        <v>8</v>
      </c>
    </row>
    <row r="144" spans="1:6" s="90" customFormat="1" ht="12.75">
      <c r="A144" s="94" t="s">
        <v>275</v>
      </c>
      <c r="B144" s="95">
        <v>1</v>
      </c>
      <c r="C144" s="95">
        <v>0</v>
      </c>
      <c r="D144" s="95">
        <v>0</v>
      </c>
      <c r="E144" s="96">
        <v>1</v>
      </c>
      <c r="F144" s="95">
        <v>79</v>
      </c>
    </row>
    <row r="145" spans="1:6" s="90" customFormat="1" ht="12.75">
      <c r="A145" s="94" t="s">
        <v>276</v>
      </c>
      <c r="B145" s="95">
        <v>1</v>
      </c>
      <c r="C145" s="95">
        <v>0</v>
      </c>
      <c r="D145" s="95">
        <v>0</v>
      </c>
      <c r="E145" s="96">
        <v>1</v>
      </c>
      <c r="F145" s="95">
        <v>53</v>
      </c>
    </row>
    <row r="146" spans="1:6" s="90" customFormat="1" ht="12.75">
      <c r="A146" s="94" t="s">
        <v>277</v>
      </c>
      <c r="B146" s="95">
        <v>1</v>
      </c>
      <c r="C146" s="95">
        <v>0</v>
      </c>
      <c r="D146" s="95">
        <v>0</v>
      </c>
      <c r="E146" s="96">
        <v>1</v>
      </c>
      <c r="F146" s="95">
        <v>71</v>
      </c>
    </row>
    <row r="147" spans="1:6" s="90" customFormat="1" ht="12.75">
      <c r="A147" s="94" t="s">
        <v>124</v>
      </c>
      <c r="B147" s="95">
        <v>18</v>
      </c>
      <c r="C147" s="95">
        <v>0</v>
      </c>
      <c r="D147" s="95">
        <v>0</v>
      </c>
      <c r="E147" s="96">
        <v>18</v>
      </c>
      <c r="F147" s="95">
        <v>925</v>
      </c>
    </row>
    <row r="148" spans="1:6" s="90" customFormat="1" ht="12.75">
      <c r="A148" s="94" t="s">
        <v>278</v>
      </c>
      <c r="B148" s="95">
        <v>1</v>
      </c>
      <c r="C148" s="95">
        <v>0</v>
      </c>
      <c r="D148" s="95">
        <v>0</v>
      </c>
      <c r="E148" s="96">
        <v>1</v>
      </c>
      <c r="F148" s="95">
        <v>61</v>
      </c>
    </row>
    <row r="149" spans="1:6" s="90" customFormat="1" ht="12.75">
      <c r="A149" s="94" t="s">
        <v>279</v>
      </c>
      <c r="B149" s="95">
        <v>2</v>
      </c>
      <c r="C149" s="95">
        <v>0</v>
      </c>
      <c r="D149" s="95">
        <v>0</v>
      </c>
      <c r="E149" s="96">
        <v>2</v>
      </c>
      <c r="F149" s="95">
        <v>56</v>
      </c>
    </row>
    <row r="150" spans="1:6" s="90" customFormat="1" ht="12.75">
      <c r="A150" s="94" t="s">
        <v>280</v>
      </c>
      <c r="B150" s="95">
        <v>1</v>
      </c>
      <c r="C150" s="95">
        <v>0</v>
      </c>
      <c r="D150" s="95">
        <v>0</v>
      </c>
      <c r="E150" s="96">
        <v>1</v>
      </c>
      <c r="F150" s="95">
        <v>49</v>
      </c>
    </row>
    <row r="151" spans="1:6" s="90" customFormat="1" ht="12.75">
      <c r="A151" s="94" t="s">
        <v>281</v>
      </c>
      <c r="B151" s="95">
        <v>0</v>
      </c>
      <c r="C151" s="95">
        <v>1</v>
      </c>
      <c r="D151" s="95">
        <v>0</v>
      </c>
      <c r="E151" s="96">
        <v>1</v>
      </c>
      <c r="F151" s="95">
        <v>14</v>
      </c>
    </row>
    <row r="152" spans="1:6" s="90" customFormat="1" ht="12.75">
      <c r="A152" s="94" t="s">
        <v>282</v>
      </c>
      <c r="B152" s="95">
        <v>1</v>
      </c>
      <c r="C152" s="95">
        <v>0</v>
      </c>
      <c r="D152" s="95">
        <v>0</v>
      </c>
      <c r="E152" s="96">
        <v>1</v>
      </c>
      <c r="F152" s="95">
        <v>42</v>
      </c>
    </row>
    <row r="153" spans="1:6" s="90" customFormat="1" ht="12.75">
      <c r="A153" s="94" t="s">
        <v>283</v>
      </c>
      <c r="B153" s="95">
        <v>1</v>
      </c>
      <c r="C153" s="95">
        <v>0</v>
      </c>
      <c r="D153" s="95">
        <v>0</v>
      </c>
      <c r="E153" s="96">
        <v>1</v>
      </c>
      <c r="F153" s="95">
        <v>61</v>
      </c>
    </row>
    <row r="154" spans="1:6" s="90" customFormat="1" ht="12.75">
      <c r="A154" s="94" t="s">
        <v>284</v>
      </c>
      <c r="B154" s="95">
        <v>1</v>
      </c>
      <c r="C154" s="95">
        <v>0</v>
      </c>
      <c r="D154" s="95">
        <v>0</v>
      </c>
      <c r="E154" s="96">
        <v>1</v>
      </c>
      <c r="F154" s="95">
        <v>42</v>
      </c>
    </row>
    <row r="155" spans="1:6" s="90" customFormat="1" ht="12.75">
      <c r="A155" s="94" t="s">
        <v>285</v>
      </c>
      <c r="B155" s="95">
        <v>0</v>
      </c>
      <c r="C155" s="95">
        <v>0</v>
      </c>
      <c r="D155" s="95">
        <v>1</v>
      </c>
      <c r="E155" s="96">
        <v>1</v>
      </c>
      <c r="F155" s="95">
        <v>23</v>
      </c>
    </row>
    <row r="156" spans="1:6" s="90" customFormat="1" ht="12.75">
      <c r="A156" s="94" t="s">
        <v>286</v>
      </c>
      <c r="B156" s="95">
        <v>1</v>
      </c>
      <c r="C156" s="95">
        <v>0</v>
      </c>
      <c r="D156" s="95">
        <v>0</v>
      </c>
      <c r="E156" s="96">
        <v>1</v>
      </c>
      <c r="F156" s="95">
        <v>42</v>
      </c>
    </row>
    <row r="157" spans="1:6" s="90" customFormat="1" ht="12.75">
      <c r="A157" s="94" t="s">
        <v>287</v>
      </c>
      <c r="B157" s="95">
        <v>4</v>
      </c>
      <c r="C157" s="95">
        <v>0</v>
      </c>
      <c r="D157" s="95">
        <v>0</v>
      </c>
      <c r="E157" s="96">
        <v>4</v>
      </c>
      <c r="F157" s="95">
        <v>183</v>
      </c>
    </row>
    <row r="158" spans="1:6" s="90" customFormat="1" ht="12.75">
      <c r="A158" s="94" t="s">
        <v>288</v>
      </c>
      <c r="B158" s="95">
        <v>1</v>
      </c>
      <c r="C158" s="95">
        <v>0</v>
      </c>
      <c r="D158" s="95">
        <v>0</v>
      </c>
      <c r="E158" s="96">
        <v>1</v>
      </c>
      <c r="F158" s="95">
        <v>45</v>
      </c>
    </row>
    <row r="159" spans="1:6" s="90" customFormat="1" ht="12.75">
      <c r="A159" s="94" t="s">
        <v>289</v>
      </c>
      <c r="B159" s="95">
        <v>2</v>
      </c>
      <c r="C159" s="95">
        <v>0</v>
      </c>
      <c r="D159" s="95">
        <v>0</v>
      </c>
      <c r="E159" s="96">
        <v>2</v>
      </c>
      <c r="F159" s="95">
        <v>112</v>
      </c>
    </row>
    <row r="160" spans="1:6" s="90" customFormat="1" ht="12.75">
      <c r="A160" s="94" t="s">
        <v>290</v>
      </c>
      <c r="B160" s="95">
        <v>1</v>
      </c>
      <c r="C160" s="95">
        <v>0</v>
      </c>
      <c r="D160" s="95">
        <v>0</v>
      </c>
      <c r="E160" s="96">
        <v>1</v>
      </c>
      <c r="F160" s="95">
        <v>47</v>
      </c>
    </row>
    <row r="161" spans="1:6" s="90" customFormat="1" ht="12.75">
      <c r="A161" s="94" t="s">
        <v>291</v>
      </c>
      <c r="B161" s="95">
        <v>3</v>
      </c>
      <c r="C161" s="95">
        <v>0</v>
      </c>
      <c r="D161" s="95">
        <v>0</v>
      </c>
      <c r="E161" s="96">
        <v>3</v>
      </c>
      <c r="F161" s="95">
        <v>172</v>
      </c>
    </row>
    <row r="162" spans="1:7" s="35" customFormat="1" ht="17.25" customHeight="1">
      <c r="A162" s="33" t="s">
        <v>298</v>
      </c>
      <c r="B162" s="34">
        <v>65</v>
      </c>
      <c r="C162" s="34">
        <v>2</v>
      </c>
      <c r="D162" s="34">
        <v>2</v>
      </c>
      <c r="E162" s="34">
        <v>69</v>
      </c>
      <c r="F162" s="34">
        <v>3308</v>
      </c>
      <c r="G162" s="20"/>
    </row>
    <row r="165" spans="1:6" s="20" customFormat="1" ht="60.75" customHeight="1">
      <c r="A165" s="33" t="s">
        <v>457</v>
      </c>
      <c r="B165" s="295" t="s">
        <v>406</v>
      </c>
      <c r="C165" s="296"/>
      <c r="D165" s="296"/>
      <c r="E165" s="296"/>
      <c r="F165" s="297"/>
    </row>
    <row r="166" spans="1:6" s="20" customFormat="1" ht="24" customHeight="1">
      <c r="A166" s="308" t="s">
        <v>133</v>
      </c>
      <c r="B166" s="309" t="s">
        <v>115</v>
      </c>
      <c r="C166" s="309"/>
      <c r="D166" s="309"/>
      <c r="E166" s="302" t="s">
        <v>116</v>
      </c>
      <c r="F166" s="302" t="s">
        <v>117</v>
      </c>
    </row>
    <row r="167" spans="1:6" s="20" customFormat="1" ht="30.75" customHeight="1">
      <c r="A167" s="308"/>
      <c r="B167" s="4" t="s">
        <v>118</v>
      </c>
      <c r="C167" s="4" t="s">
        <v>119</v>
      </c>
      <c r="D167" s="4" t="s">
        <v>120</v>
      </c>
      <c r="E167" s="300"/>
      <c r="F167" s="300"/>
    </row>
    <row r="168" spans="1:6" s="90" customFormat="1" ht="12.75">
      <c r="A168" s="94" t="s">
        <v>336</v>
      </c>
      <c r="B168" s="95">
        <v>1</v>
      </c>
      <c r="C168" s="95">
        <v>0</v>
      </c>
      <c r="D168" s="95">
        <v>0</v>
      </c>
      <c r="E168" s="96">
        <v>1</v>
      </c>
      <c r="F168" s="95">
        <v>69</v>
      </c>
    </row>
    <row r="169" spans="1:6" s="90" customFormat="1" ht="12.75">
      <c r="A169" s="94" t="s">
        <v>335</v>
      </c>
      <c r="B169" s="95">
        <v>1</v>
      </c>
      <c r="C169" s="95">
        <v>0</v>
      </c>
      <c r="D169" s="95">
        <v>0</v>
      </c>
      <c r="E169" s="96">
        <v>1</v>
      </c>
      <c r="F169" s="95">
        <v>47</v>
      </c>
    </row>
    <row r="170" spans="1:6" s="90" customFormat="1" ht="12.75">
      <c r="A170" s="94" t="s">
        <v>334</v>
      </c>
      <c r="B170" s="95">
        <v>2</v>
      </c>
      <c r="C170" s="95">
        <v>0</v>
      </c>
      <c r="D170" s="95">
        <v>0</v>
      </c>
      <c r="E170" s="96">
        <v>2</v>
      </c>
      <c r="F170" s="95">
        <v>49</v>
      </c>
    </row>
    <row r="171" spans="1:6" s="90" customFormat="1" ht="12.75">
      <c r="A171" s="94" t="s">
        <v>333</v>
      </c>
      <c r="B171" s="95">
        <v>1</v>
      </c>
      <c r="C171" s="95">
        <v>0</v>
      </c>
      <c r="D171" s="95">
        <v>0</v>
      </c>
      <c r="E171" s="96">
        <v>1</v>
      </c>
      <c r="F171" s="95">
        <v>49</v>
      </c>
    </row>
    <row r="172" spans="1:6" s="90" customFormat="1" ht="12.75">
      <c r="A172" s="94" t="s">
        <v>332</v>
      </c>
      <c r="B172" s="95">
        <v>1</v>
      </c>
      <c r="C172" s="95">
        <v>0</v>
      </c>
      <c r="D172" s="95">
        <v>0</v>
      </c>
      <c r="E172" s="96">
        <v>1</v>
      </c>
      <c r="F172" s="95">
        <v>53</v>
      </c>
    </row>
    <row r="173" spans="1:6" s="90" customFormat="1" ht="12.75">
      <c r="A173" s="94" t="s">
        <v>125</v>
      </c>
      <c r="B173" s="95">
        <v>54</v>
      </c>
      <c r="C173" s="95">
        <v>0</v>
      </c>
      <c r="D173" s="95">
        <v>0</v>
      </c>
      <c r="E173" s="96">
        <v>54</v>
      </c>
      <c r="F173" s="95">
        <v>2520</v>
      </c>
    </row>
    <row r="174" spans="1:6" s="90" customFormat="1" ht="12.75">
      <c r="A174" s="94" t="s">
        <v>331</v>
      </c>
      <c r="B174" s="95">
        <v>1</v>
      </c>
      <c r="C174" s="95">
        <v>0</v>
      </c>
      <c r="D174" s="95">
        <v>0</v>
      </c>
      <c r="E174" s="96">
        <v>1</v>
      </c>
      <c r="F174" s="95">
        <v>40</v>
      </c>
    </row>
    <row r="175" spans="1:6" s="90" customFormat="1" ht="12.75">
      <c r="A175" s="94" t="s">
        <v>330</v>
      </c>
      <c r="B175" s="95">
        <v>1</v>
      </c>
      <c r="C175" s="95">
        <v>0</v>
      </c>
      <c r="D175" s="95">
        <v>0</v>
      </c>
      <c r="E175" s="96">
        <v>1</v>
      </c>
      <c r="F175" s="95">
        <v>73</v>
      </c>
    </row>
    <row r="176" spans="1:6" s="90" customFormat="1" ht="12.75">
      <c r="A176" s="94" t="s">
        <v>329</v>
      </c>
      <c r="B176" s="95">
        <v>1</v>
      </c>
      <c r="C176" s="95">
        <v>0</v>
      </c>
      <c r="D176" s="95">
        <v>0</v>
      </c>
      <c r="E176" s="96">
        <v>1</v>
      </c>
      <c r="F176" s="95">
        <v>66</v>
      </c>
    </row>
    <row r="177" spans="1:6" s="90" customFormat="1" ht="12.75">
      <c r="A177" s="94" t="s">
        <v>328</v>
      </c>
      <c r="B177" s="95">
        <v>6</v>
      </c>
      <c r="C177" s="95">
        <v>0</v>
      </c>
      <c r="D177" s="95">
        <v>0</v>
      </c>
      <c r="E177" s="96">
        <v>6</v>
      </c>
      <c r="F177" s="95">
        <v>298</v>
      </c>
    </row>
    <row r="178" spans="1:6" s="90" customFormat="1" ht="12.75">
      <c r="A178" s="94" t="s">
        <v>327</v>
      </c>
      <c r="B178" s="95">
        <v>2</v>
      </c>
      <c r="C178" s="95">
        <v>0</v>
      </c>
      <c r="D178" s="95">
        <v>0</v>
      </c>
      <c r="E178" s="96">
        <v>2</v>
      </c>
      <c r="F178" s="95">
        <v>121</v>
      </c>
    </row>
    <row r="179" spans="1:6" s="90" customFormat="1" ht="12.75">
      <c r="A179" s="94" t="s">
        <v>326</v>
      </c>
      <c r="B179" s="95">
        <v>2</v>
      </c>
      <c r="C179" s="95">
        <v>0</v>
      </c>
      <c r="D179" s="95">
        <v>0</v>
      </c>
      <c r="E179" s="96">
        <v>2</v>
      </c>
      <c r="F179" s="95">
        <v>128</v>
      </c>
    </row>
    <row r="180" spans="1:6" s="90" customFormat="1" ht="12.75">
      <c r="A180" s="94" t="s">
        <v>325</v>
      </c>
      <c r="B180" s="95">
        <v>2</v>
      </c>
      <c r="C180" s="95">
        <v>0</v>
      </c>
      <c r="D180" s="95">
        <v>0</v>
      </c>
      <c r="E180" s="96">
        <v>2</v>
      </c>
      <c r="F180" s="95">
        <v>100</v>
      </c>
    </row>
    <row r="181" spans="1:6" s="90" customFormat="1" ht="12.75">
      <c r="A181" s="94" t="s">
        <v>324</v>
      </c>
      <c r="B181" s="95">
        <v>1</v>
      </c>
      <c r="C181" s="95">
        <v>0</v>
      </c>
      <c r="D181" s="95">
        <v>0</v>
      </c>
      <c r="E181" s="96">
        <v>1</v>
      </c>
      <c r="F181" s="95">
        <v>68</v>
      </c>
    </row>
    <row r="182" spans="1:6" s="90" customFormat="1" ht="12.75">
      <c r="A182" s="94" t="s">
        <v>323</v>
      </c>
      <c r="B182" s="95">
        <v>1</v>
      </c>
      <c r="C182" s="95">
        <v>0</v>
      </c>
      <c r="D182" s="95">
        <v>0</v>
      </c>
      <c r="E182" s="96">
        <v>1</v>
      </c>
      <c r="F182" s="95">
        <v>56</v>
      </c>
    </row>
    <row r="183" spans="1:6" s="90" customFormat="1" ht="12.75">
      <c r="A183" s="94" t="s">
        <v>322</v>
      </c>
      <c r="B183" s="95">
        <v>1</v>
      </c>
      <c r="C183" s="95">
        <v>0</v>
      </c>
      <c r="D183" s="95">
        <v>0</v>
      </c>
      <c r="E183" s="96">
        <v>1</v>
      </c>
      <c r="F183" s="95">
        <v>70</v>
      </c>
    </row>
    <row r="184" spans="1:6" s="90" customFormat="1" ht="12.75">
      <c r="A184" s="94" t="s">
        <v>321</v>
      </c>
      <c r="B184" s="95">
        <v>1</v>
      </c>
      <c r="C184" s="95">
        <v>0</v>
      </c>
      <c r="D184" s="95">
        <v>0</v>
      </c>
      <c r="E184" s="96">
        <v>1</v>
      </c>
      <c r="F184" s="95">
        <v>28</v>
      </c>
    </row>
    <row r="185" spans="1:6" s="90" customFormat="1" ht="12.75">
      <c r="A185" s="94" t="s">
        <v>320</v>
      </c>
      <c r="B185" s="95">
        <v>1</v>
      </c>
      <c r="C185" s="95">
        <v>0</v>
      </c>
      <c r="D185" s="95">
        <v>0</v>
      </c>
      <c r="E185" s="96">
        <v>1</v>
      </c>
      <c r="F185" s="95">
        <v>53</v>
      </c>
    </row>
    <row r="186" spans="1:6" s="90" customFormat="1" ht="12.75">
      <c r="A186" s="94" t="s">
        <v>319</v>
      </c>
      <c r="B186" s="95">
        <v>1</v>
      </c>
      <c r="C186" s="95">
        <v>0</v>
      </c>
      <c r="D186" s="95">
        <v>0</v>
      </c>
      <c r="E186" s="96">
        <v>1</v>
      </c>
      <c r="F186" s="95">
        <v>21</v>
      </c>
    </row>
    <row r="187" spans="1:6" s="90" customFormat="1" ht="12.75">
      <c r="A187" s="94" t="s">
        <v>318</v>
      </c>
      <c r="B187" s="95">
        <v>6</v>
      </c>
      <c r="C187" s="95">
        <v>0</v>
      </c>
      <c r="D187" s="95">
        <v>0</v>
      </c>
      <c r="E187" s="96">
        <v>6</v>
      </c>
      <c r="F187" s="95">
        <v>396</v>
      </c>
    </row>
    <row r="188" spans="1:6" s="90" customFormat="1" ht="12.75">
      <c r="A188" s="94" t="s">
        <v>317</v>
      </c>
      <c r="B188" s="95">
        <v>2</v>
      </c>
      <c r="C188" s="95">
        <v>0</v>
      </c>
      <c r="D188" s="95">
        <v>0</v>
      </c>
      <c r="E188" s="96">
        <v>2</v>
      </c>
      <c r="F188" s="95">
        <v>48</v>
      </c>
    </row>
    <row r="189" spans="1:6" s="90" customFormat="1" ht="12.75">
      <c r="A189" s="94" t="s">
        <v>316</v>
      </c>
      <c r="B189" s="95">
        <v>3</v>
      </c>
      <c r="C189" s="95">
        <v>0</v>
      </c>
      <c r="D189" s="95">
        <v>0</v>
      </c>
      <c r="E189" s="96">
        <v>3</v>
      </c>
      <c r="F189" s="95">
        <v>124</v>
      </c>
    </row>
    <row r="190" spans="1:6" s="90" customFormat="1" ht="12.75">
      <c r="A190" s="94" t="s">
        <v>315</v>
      </c>
      <c r="B190" s="95">
        <v>1</v>
      </c>
      <c r="C190" s="95">
        <v>0</v>
      </c>
      <c r="D190" s="95">
        <v>0</v>
      </c>
      <c r="E190" s="96">
        <v>1</v>
      </c>
      <c r="F190" s="95">
        <v>47</v>
      </c>
    </row>
    <row r="191" spans="1:6" s="90" customFormat="1" ht="12.75">
      <c r="A191" s="94" t="s">
        <v>314</v>
      </c>
      <c r="B191" s="95">
        <v>2</v>
      </c>
      <c r="C191" s="95">
        <v>0</v>
      </c>
      <c r="D191" s="95">
        <v>0</v>
      </c>
      <c r="E191" s="96">
        <v>2</v>
      </c>
      <c r="F191" s="95">
        <v>90</v>
      </c>
    </row>
    <row r="192" spans="1:6" s="90" customFormat="1" ht="12.75">
      <c r="A192" s="94" t="s">
        <v>313</v>
      </c>
      <c r="B192" s="95">
        <v>1</v>
      </c>
      <c r="C192" s="95">
        <v>0</v>
      </c>
      <c r="D192" s="95">
        <v>0</v>
      </c>
      <c r="E192" s="96">
        <v>1</v>
      </c>
      <c r="F192" s="95">
        <v>21</v>
      </c>
    </row>
    <row r="193" spans="1:6" s="90" customFormat="1" ht="12.75">
      <c r="A193" s="94" t="s">
        <v>312</v>
      </c>
      <c r="B193" s="95">
        <v>1</v>
      </c>
      <c r="C193" s="95">
        <v>0</v>
      </c>
      <c r="D193" s="95">
        <v>0</v>
      </c>
      <c r="E193" s="96">
        <v>1</v>
      </c>
      <c r="F193" s="95">
        <v>42</v>
      </c>
    </row>
    <row r="194" spans="1:6" s="90" customFormat="1" ht="12.75">
      <c r="A194" s="94" t="s">
        <v>311</v>
      </c>
      <c r="B194" s="95">
        <v>1</v>
      </c>
      <c r="C194" s="95">
        <v>0</v>
      </c>
      <c r="D194" s="95">
        <v>0</v>
      </c>
      <c r="E194" s="96">
        <v>1</v>
      </c>
      <c r="F194" s="95">
        <v>42</v>
      </c>
    </row>
    <row r="195" spans="1:6" s="90" customFormat="1" ht="12.75">
      <c r="A195" s="94" t="s">
        <v>310</v>
      </c>
      <c r="B195" s="95">
        <v>1</v>
      </c>
      <c r="C195" s="95">
        <v>0</v>
      </c>
      <c r="D195" s="95">
        <v>0</v>
      </c>
      <c r="E195" s="96">
        <v>1</v>
      </c>
      <c r="F195" s="95">
        <v>48</v>
      </c>
    </row>
    <row r="196" spans="1:6" s="90" customFormat="1" ht="12.75">
      <c r="A196" s="94" t="s">
        <v>309</v>
      </c>
      <c r="B196" s="95">
        <v>1</v>
      </c>
      <c r="C196" s="95">
        <v>0</v>
      </c>
      <c r="D196" s="95">
        <v>0</v>
      </c>
      <c r="E196" s="96">
        <v>1</v>
      </c>
      <c r="F196" s="95">
        <v>49</v>
      </c>
    </row>
    <row r="197" spans="1:6" s="90" customFormat="1" ht="12.75">
      <c r="A197" s="94" t="s">
        <v>308</v>
      </c>
      <c r="B197" s="95">
        <v>1</v>
      </c>
      <c r="C197" s="95">
        <v>0</v>
      </c>
      <c r="D197" s="95">
        <v>0</v>
      </c>
      <c r="E197" s="96">
        <v>1</v>
      </c>
      <c r="F197" s="95">
        <v>32</v>
      </c>
    </row>
    <row r="198" spans="1:6" s="90" customFormat="1" ht="12.75">
      <c r="A198" s="94" t="s">
        <v>307</v>
      </c>
      <c r="B198" s="95">
        <v>1</v>
      </c>
      <c r="C198" s="95">
        <v>0</v>
      </c>
      <c r="D198" s="95">
        <v>0</v>
      </c>
      <c r="E198" s="96">
        <v>1</v>
      </c>
      <c r="F198" s="95">
        <v>58</v>
      </c>
    </row>
    <row r="199" spans="1:6" s="90" customFormat="1" ht="12.75">
      <c r="A199" s="94" t="s">
        <v>306</v>
      </c>
      <c r="B199" s="95">
        <v>1</v>
      </c>
      <c r="C199" s="95">
        <v>0</v>
      </c>
      <c r="D199" s="95">
        <v>0</v>
      </c>
      <c r="E199" s="96">
        <v>1</v>
      </c>
      <c r="F199" s="95">
        <v>42</v>
      </c>
    </row>
    <row r="200" spans="1:6" s="90" customFormat="1" ht="12.75">
      <c r="A200" s="94" t="s">
        <v>305</v>
      </c>
      <c r="B200" s="95">
        <v>3</v>
      </c>
      <c r="C200" s="95">
        <v>0</v>
      </c>
      <c r="D200" s="95">
        <v>0</v>
      </c>
      <c r="E200" s="96">
        <v>3</v>
      </c>
      <c r="F200" s="95">
        <v>190</v>
      </c>
    </row>
    <row r="201" spans="1:6" s="90" customFormat="1" ht="12.75">
      <c r="A201" s="94" t="s">
        <v>304</v>
      </c>
      <c r="B201" s="95">
        <v>4</v>
      </c>
      <c r="C201" s="95">
        <v>0</v>
      </c>
      <c r="D201" s="95">
        <v>0</v>
      </c>
      <c r="E201" s="96">
        <v>4</v>
      </c>
      <c r="F201" s="95">
        <v>217</v>
      </c>
    </row>
    <row r="202" spans="1:6" s="90" customFormat="1" ht="12.75">
      <c r="A202" s="94" t="s">
        <v>303</v>
      </c>
      <c r="B202" s="95">
        <v>2</v>
      </c>
      <c r="C202" s="95">
        <v>0</v>
      </c>
      <c r="D202" s="95">
        <v>0</v>
      </c>
      <c r="E202" s="96">
        <v>2</v>
      </c>
      <c r="F202" s="95">
        <v>121</v>
      </c>
    </row>
    <row r="203" spans="1:6" s="90" customFormat="1" ht="12.75">
      <c r="A203" s="94" t="s">
        <v>302</v>
      </c>
      <c r="B203" s="95">
        <v>1</v>
      </c>
      <c r="C203" s="95">
        <v>0</v>
      </c>
      <c r="D203" s="95">
        <v>0</v>
      </c>
      <c r="E203" s="96">
        <v>1</v>
      </c>
      <c r="F203" s="95">
        <v>69</v>
      </c>
    </row>
    <row r="204" spans="1:6" s="90" customFormat="1" ht="12.75">
      <c r="A204" s="94" t="s">
        <v>301</v>
      </c>
      <c r="B204" s="95">
        <v>2</v>
      </c>
      <c r="C204" s="95">
        <v>0</v>
      </c>
      <c r="D204" s="95">
        <v>0</v>
      </c>
      <c r="E204" s="96">
        <v>2</v>
      </c>
      <c r="F204" s="95">
        <v>68</v>
      </c>
    </row>
    <row r="205" spans="1:6" s="90" customFormat="1" ht="12.75">
      <c r="A205" s="94" t="s">
        <v>300</v>
      </c>
      <c r="B205" s="95">
        <v>1</v>
      </c>
      <c r="C205" s="95">
        <v>0</v>
      </c>
      <c r="D205" s="95">
        <v>0</v>
      </c>
      <c r="E205" s="96">
        <v>1</v>
      </c>
      <c r="F205" s="95">
        <v>36</v>
      </c>
    </row>
    <row r="206" spans="1:6" s="90" customFormat="1" ht="12.75">
      <c r="A206" s="94" t="s">
        <v>299</v>
      </c>
      <c r="B206" s="95">
        <v>4</v>
      </c>
      <c r="C206" s="95">
        <v>0</v>
      </c>
      <c r="D206" s="95">
        <v>0</v>
      </c>
      <c r="E206" s="96">
        <v>4</v>
      </c>
      <c r="F206" s="95">
        <v>139</v>
      </c>
    </row>
    <row r="207" spans="1:7" s="35" customFormat="1" ht="17.25" customHeight="1">
      <c r="A207" s="33" t="s">
        <v>396</v>
      </c>
      <c r="B207" s="34">
        <v>120</v>
      </c>
      <c r="C207" s="34">
        <v>0</v>
      </c>
      <c r="D207" s="34">
        <v>0</v>
      </c>
      <c r="E207" s="34">
        <v>120</v>
      </c>
      <c r="F207" s="34">
        <v>5788</v>
      </c>
      <c r="G207" s="20"/>
    </row>
    <row r="210" spans="1:6" s="20" customFormat="1" ht="60.75" customHeight="1">
      <c r="A210" s="33" t="s">
        <v>458</v>
      </c>
      <c r="B210" s="295" t="s">
        <v>397</v>
      </c>
      <c r="C210" s="296"/>
      <c r="D210" s="296"/>
      <c r="E210" s="296"/>
      <c r="F210" s="297"/>
    </row>
    <row r="211" spans="1:6" s="20" customFormat="1" ht="24" customHeight="1">
      <c r="A211" s="308" t="s">
        <v>133</v>
      </c>
      <c r="B211" s="309" t="s">
        <v>115</v>
      </c>
      <c r="C211" s="309"/>
      <c r="D211" s="309"/>
      <c r="E211" s="302" t="s">
        <v>116</v>
      </c>
      <c r="F211" s="302" t="s">
        <v>117</v>
      </c>
    </row>
    <row r="212" spans="1:6" s="20" customFormat="1" ht="42">
      <c r="A212" s="308"/>
      <c r="B212" s="4" t="s">
        <v>118</v>
      </c>
      <c r="C212" s="4" t="s">
        <v>119</v>
      </c>
      <c r="D212" s="4" t="s">
        <v>120</v>
      </c>
      <c r="E212" s="300"/>
      <c r="F212" s="300"/>
    </row>
    <row r="213" spans="1:6" s="90" customFormat="1" ht="12.75">
      <c r="A213" s="94" t="s">
        <v>349</v>
      </c>
      <c r="B213" s="95">
        <v>1</v>
      </c>
      <c r="C213" s="95">
        <v>0</v>
      </c>
      <c r="D213" s="95">
        <v>0</v>
      </c>
      <c r="E213" s="96">
        <v>1</v>
      </c>
      <c r="F213" s="95">
        <v>36</v>
      </c>
    </row>
    <row r="214" spans="1:6" s="90" customFormat="1" ht="12.75">
      <c r="A214" s="94" t="s">
        <v>350</v>
      </c>
      <c r="B214" s="95">
        <v>1</v>
      </c>
      <c r="C214" s="95">
        <v>0</v>
      </c>
      <c r="D214" s="95">
        <v>0</v>
      </c>
      <c r="E214" s="96">
        <v>1</v>
      </c>
      <c r="F214" s="95">
        <v>35</v>
      </c>
    </row>
    <row r="215" spans="1:6" s="90" customFormat="1" ht="12.75">
      <c r="A215" s="94" t="s">
        <v>351</v>
      </c>
      <c r="B215" s="95">
        <v>1</v>
      </c>
      <c r="C215" s="95">
        <v>0</v>
      </c>
      <c r="D215" s="95">
        <v>0</v>
      </c>
      <c r="E215" s="96">
        <v>1</v>
      </c>
      <c r="F215" s="95">
        <v>48</v>
      </c>
    </row>
    <row r="216" spans="1:6" s="90" customFormat="1" ht="12.75">
      <c r="A216" s="94" t="s">
        <v>352</v>
      </c>
      <c r="B216" s="95">
        <v>3</v>
      </c>
      <c r="C216" s="95">
        <v>0</v>
      </c>
      <c r="D216" s="95">
        <v>0</v>
      </c>
      <c r="E216" s="96">
        <v>3</v>
      </c>
      <c r="F216" s="95">
        <v>180</v>
      </c>
    </row>
    <row r="217" spans="1:6" s="90" customFormat="1" ht="12.75">
      <c r="A217" s="94" t="s">
        <v>353</v>
      </c>
      <c r="B217" s="95">
        <v>1</v>
      </c>
      <c r="C217" s="95">
        <v>0</v>
      </c>
      <c r="D217" s="95">
        <v>0</v>
      </c>
      <c r="E217" s="96">
        <v>1</v>
      </c>
      <c r="F217" s="95">
        <v>36</v>
      </c>
    </row>
    <row r="218" spans="1:6" s="90" customFormat="1" ht="12.75">
      <c r="A218" s="94" t="s">
        <v>354</v>
      </c>
      <c r="B218" s="95">
        <v>2</v>
      </c>
      <c r="C218" s="95">
        <v>0</v>
      </c>
      <c r="D218" s="95">
        <v>0</v>
      </c>
      <c r="E218" s="96">
        <v>2</v>
      </c>
      <c r="F218" s="95">
        <v>94</v>
      </c>
    </row>
    <row r="219" spans="1:6" s="90" customFormat="1" ht="12.75">
      <c r="A219" s="94" t="s">
        <v>126</v>
      </c>
      <c r="B219" s="95">
        <v>14</v>
      </c>
      <c r="C219" s="95">
        <v>0</v>
      </c>
      <c r="D219" s="95">
        <v>0</v>
      </c>
      <c r="E219" s="96">
        <v>14</v>
      </c>
      <c r="F219" s="95">
        <v>767</v>
      </c>
    </row>
    <row r="220" spans="1:6" s="90" customFormat="1" ht="12.75">
      <c r="A220" s="94" t="s">
        <v>355</v>
      </c>
      <c r="B220" s="95">
        <v>1</v>
      </c>
      <c r="C220" s="95">
        <v>0</v>
      </c>
      <c r="D220" s="95">
        <v>0</v>
      </c>
      <c r="E220" s="96">
        <v>1</v>
      </c>
      <c r="F220" s="95">
        <v>18</v>
      </c>
    </row>
    <row r="221" spans="1:6" s="90" customFormat="1" ht="12.75">
      <c r="A221" s="94" t="s">
        <v>356</v>
      </c>
      <c r="B221" s="95">
        <v>1</v>
      </c>
      <c r="C221" s="95">
        <v>0</v>
      </c>
      <c r="D221" s="95">
        <v>0</v>
      </c>
      <c r="E221" s="96">
        <v>1</v>
      </c>
      <c r="F221" s="95">
        <v>34</v>
      </c>
    </row>
    <row r="222" spans="1:6" s="90" customFormat="1" ht="12.75">
      <c r="A222" s="94" t="s">
        <v>357</v>
      </c>
      <c r="B222" s="95">
        <v>1</v>
      </c>
      <c r="C222" s="95">
        <v>0</v>
      </c>
      <c r="D222" s="95">
        <v>0</v>
      </c>
      <c r="E222" s="96">
        <v>1</v>
      </c>
      <c r="F222" s="95">
        <v>24</v>
      </c>
    </row>
    <row r="223" spans="1:6" s="90" customFormat="1" ht="12.75">
      <c r="A223" s="94" t="s">
        <v>358</v>
      </c>
      <c r="B223" s="95">
        <v>1</v>
      </c>
      <c r="C223" s="95">
        <v>0</v>
      </c>
      <c r="D223" s="95">
        <v>0</v>
      </c>
      <c r="E223" s="96">
        <v>1</v>
      </c>
      <c r="F223" s="95">
        <v>35</v>
      </c>
    </row>
    <row r="224" spans="1:6" s="90" customFormat="1" ht="12.75">
      <c r="A224" s="94" t="s">
        <v>359</v>
      </c>
      <c r="B224" s="95">
        <v>1</v>
      </c>
      <c r="C224" s="95">
        <v>0</v>
      </c>
      <c r="D224" s="95">
        <v>0</v>
      </c>
      <c r="E224" s="96">
        <v>1</v>
      </c>
      <c r="F224" s="95">
        <v>30</v>
      </c>
    </row>
    <row r="225" spans="1:6" s="90" customFormat="1" ht="12.75">
      <c r="A225" s="94" t="s">
        <v>360</v>
      </c>
      <c r="B225" s="95">
        <v>1</v>
      </c>
      <c r="C225" s="95">
        <v>0</v>
      </c>
      <c r="D225" s="95">
        <v>0</v>
      </c>
      <c r="E225" s="96">
        <v>1</v>
      </c>
      <c r="F225" s="95">
        <v>50</v>
      </c>
    </row>
    <row r="226" spans="1:6" s="90" customFormat="1" ht="12.75">
      <c r="A226" s="94" t="s">
        <v>361</v>
      </c>
      <c r="B226" s="95">
        <v>1</v>
      </c>
      <c r="C226" s="95">
        <v>0</v>
      </c>
      <c r="D226" s="95">
        <v>0</v>
      </c>
      <c r="E226" s="96">
        <v>1</v>
      </c>
      <c r="F226" s="95">
        <v>36</v>
      </c>
    </row>
    <row r="227" spans="1:6" s="90" customFormat="1" ht="12.75">
      <c r="A227" s="94" t="s">
        <v>362</v>
      </c>
      <c r="B227" s="95">
        <v>1</v>
      </c>
      <c r="C227" s="95">
        <v>0</v>
      </c>
      <c r="D227" s="95">
        <v>0</v>
      </c>
      <c r="E227" s="96">
        <v>1</v>
      </c>
      <c r="F227" s="95">
        <v>36</v>
      </c>
    </row>
    <row r="228" spans="1:7" s="35" customFormat="1" ht="17.25" customHeight="1">
      <c r="A228" s="33" t="s">
        <v>398</v>
      </c>
      <c r="B228" s="34">
        <v>31</v>
      </c>
      <c r="C228" s="34">
        <v>0</v>
      </c>
      <c r="D228" s="34">
        <v>0</v>
      </c>
      <c r="E228" s="34">
        <v>31</v>
      </c>
      <c r="F228" s="34">
        <v>1459</v>
      </c>
      <c r="G228" s="20"/>
    </row>
    <row r="230" ht="12.75">
      <c r="A230" s="119" t="s">
        <v>399</v>
      </c>
    </row>
    <row r="233" spans="1:6" s="20" customFormat="1" ht="60.75" customHeight="1">
      <c r="A233" s="33" t="s">
        <v>459</v>
      </c>
      <c r="B233" s="295" t="s">
        <v>400</v>
      </c>
      <c r="C233" s="296"/>
      <c r="D233" s="296"/>
      <c r="E233" s="296"/>
      <c r="F233" s="297"/>
    </row>
    <row r="234" spans="1:6" s="20" customFormat="1" ht="24" customHeight="1">
      <c r="A234" s="308" t="s">
        <v>133</v>
      </c>
      <c r="B234" s="309" t="s">
        <v>115</v>
      </c>
      <c r="C234" s="309"/>
      <c r="D234" s="309"/>
      <c r="E234" s="302" t="s">
        <v>116</v>
      </c>
      <c r="F234" s="302" t="s">
        <v>117</v>
      </c>
    </row>
    <row r="235" spans="1:6" s="20" customFormat="1" ht="42">
      <c r="A235" s="308"/>
      <c r="B235" s="4" t="s">
        <v>118</v>
      </c>
      <c r="C235" s="4" t="s">
        <v>119</v>
      </c>
      <c r="D235" s="4" t="s">
        <v>120</v>
      </c>
      <c r="E235" s="300"/>
      <c r="F235" s="300"/>
    </row>
    <row r="236" spans="1:6" ht="12.75">
      <c r="A236" s="46" t="s">
        <v>368</v>
      </c>
      <c r="B236" s="39">
        <v>1</v>
      </c>
      <c r="C236" s="39">
        <v>0</v>
      </c>
      <c r="D236" s="39">
        <v>0</v>
      </c>
      <c r="E236" s="61">
        <v>1</v>
      </c>
      <c r="F236" s="40">
        <v>80</v>
      </c>
    </row>
    <row r="237" spans="1:6" ht="12.75">
      <c r="A237" s="38" t="s">
        <v>369</v>
      </c>
      <c r="B237" s="39">
        <v>2</v>
      </c>
      <c r="C237" s="39">
        <v>0</v>
      </c>
      <c r="D237" s="39">
        <v>0</v>
      </c>
      <c r="E237" s="61">
        <v>2</v>
      </c>
      <c r="F237" s="40">
        <v>112</v>
      </c>
    </row>
    <row r="238" spans="1:6" ht="12.75">
      <c r="A238" s="38" t="s">
        <v>370</v>
      </c>
      <c r="B238" s="39">
        <v>1</v>
      </c>
      <c r="C238" s="39">
        <v>0</v>
      </c>
      <c r="D238" s="39">
        <v>0</v>
      </c>
      <c r="E238" s="61">
        <v>1</v>
      </c>
      <c r="F238" s="40">
        <v>25</v>
      </c>
    </row>
    <row r="239" spans="1:6" ht="12.75">
      <c r="A239" s="38" t="s">
        <v>371</v>
      </c>
      <c r="B239" s="39">
        <v>1</v>
      </c>
      <c r="C239" s="39">
        <v>0</v>
      </c>
      <c r="D239" s="39">
        <v>0</v>
      </c>
      <c r="E239" s="61">
        <v>1</v>
      </c>
      <c r="F239" s="40">
        <v>52</v>
      </c>
    </row>
    <row r="240" spans="1:6" ht="12.75">
      <c r="A240" s="38" t="s">
        <v>372</v>
      </c>
      <c r="B240" s="39">
        <v>2</v>
      </c>
      <c r="C240" s="39">
        <v>0</v>
      </c>
      <c r="D240" s="39">
        <v>0</v>
      </c>
      <c r="E240" s="61">
        <v>2</v>
      </c>
      <c r="F240" s="40">
        <v>84</v>
      </c>
    </row>
    <row r="241" spans="1:6" ht="12.75">
      <c r="A241" s="38" t="s">
        <v>373</v>
      </c>
      <c r="B241" s="39">
        <v>1</v>
      </c>
      <c r="C241" s="39">
        <v>0</v>
      </c>
      <c r="D241" s="39">
        <v>0</v>
      </c>
      <c r="E241" s="61">
        <v>1</v>
      </c>
      <c r="F241" s="40">
        <v>36</v>
      </c>
    </row>
    <row r="242" spans="1:6" ht="12.75">
      <c r="A242" s="38" t="s">
        <v>374</v>
      </c>
      <c r="B242" s="39">
        <v>1</v>
      </c>
      <c r="C242" s="39">
        <v>0</v>
      </c>
      <c r="D242" s="39">
        <v>0</v>
      </c>
      <c r="E242" s="61">
        <v>1</v>
      </c>
      <c r="F242" s="40">
        <v>53</v>
      </c>
    </row>
    <row r="243" spans="1:6" ht="12.75">
      <c r="A243" s="38" t="s">
        <v>375</v>
      </c>
      <c r="B243" s="39">
        <v>1</v>
      </c>
      <c r="C243" s="39">
        <v>0</v>
      </c>
      <c r="D243" s="39">
        <v>0</v>
      </c>
      <c r="E243" s="61">
        <v>1</v>
      </c>
      <c r="F243" s="40">
        <v>64</v>
      </c>
    </row>
    <row r="244" spans="1:6" ht="12.75">
      <c r="A244" s="38" t="s">
        <v>376</v>
      </c>
      <c r="B244" s="39">
        <v>1</v>
      </c>
      <c r="C244" s="39">
        <v>0</v>
      </c>
      <c r="D244" s="39">
        <v>1</v>
      </c>
      <c r="E244" s="61">
        <v>2</v>
      </c>
      <c r="F244" s="40">
        <v>85</v>
      </c>
    </row>
    <row r="245" spans="1:6" ht="12.75">
      <c r="A245" s="38" t="s">
        <v>127</v>
      </c>
      <c r="B245" s="39">
        <v>10</v>
      </c>
      <c r="C245" s="39">
        <v>0</v>
      </c>
      <c r="D245" s="39">
        <v>0</v>
      </c>
      <c r="E245" s="61">
        <v>10</v>
      </c>
      <c r="F245" s="40">
        <v>486</v>
      </c>
    </row>
    <row r="246" spans="1:6" ht="12.75">
      <c r="A246" s="38" t="s">
        <v>377</v>
      </c>
      <c r="B246" s="39">
        <v>1</v>
      </c>
      <c r="C246" s="39">
        <v>0</v>
      </c>
      <c r="D246" s="39">
        <v>0</v>
      </c>
      <c r="E246" s="61">
        <v>1</v>
      </c>
      <c r="F246" s="40">
        <v>28</v>
      </c>
    </row>
    <row r="247" spans="1:6" ht="12.75">
      <c r="A247" s="38" t="s">
        <v>378</v>
      </c>
      <c r="B247" s="39">
        <v>1</v>
      </c>
      <c r="C247" s="39">
        <v>0</v>
      </c>
      <c r="D247" s="39">
        <v>0</v>
      </c>
      <c r="E247" s="61">
        <v>1</v>
      </c>
      <c r="F247" s="40">
        <v>69</v>
      </c>
    </row>
    <row r="248" spans="1:7" s="35" customFormat="1" ht="17.25" customHeight="1">
      <c r="A248" s="33" t="s">
        <v>401</v>
      </c>
      <c r="B248" s="34">
        <v>23</v>
      </c>
      <c r="C248" s="34">
        <v>0</v>
      </c>
      <c r="D248" s="34">
        <v>1</v>
      </c>
      <c r="E248" s="34">
        <v>24</v>
      </c>
      <c r="F248" s="34">
        <v>1174</v>
      </c>
      <c r="G248" s="20"/>
    </row>
    <row r="251" spans="1:6" s="20" customFormat="1" ht="60.75" customHeight="1">
      <c r="A251" s="33" t="s">
        <v>460</v>
      </c>
      <c r="B251" s="295" t="s">
        <v>407</v>
      </c>
      <c r="C251" s="296"/>
      <c r="D251" s="296"/>
      <c r="E251" s="296"/>
      <c r="F251" s="297"/>
    </row>
    <row r="252" spans="1:6" s="20" customFormat="1" ht="24" customHeight="1">
      <c r="A252" s="308" t="s">
        <v>133</v>
      </c>
      <c r="B252" s="309" t="s">
        <v>115</v>
      </c>
      <c r="C252" s="309"/>
      <c r="D252" s="309"/>
      <c r="E252" s="302" t="s">
        <v>116</v>
      </c>
      <c r="F252" s="302" t="s">
        <v>117</v>
      </c>
    </row>
    <row r="253" spans="1:6" s="20" customFormat="1" ht="42">
      <c r="A253" s="308"/>
      <c r="B253" s="4" t="s">
        <v>118</v>
      </c>
      <c r="C253" s="4" t="s">
        <v>119</v>
      </c>
      <c r="D253" s="4" t="s">
        <v>120</v>
      </c>
      <c r="E253" s="300"/>
      <c r="F253" s="300"/>
    </row>
    <row r="254" spans="1:6" s="90" customFormat="1" ht="12.75">
      <c r="A254" s="94" t="s">
        <v>196</v>
      </c>
      <c r="B254" s="95">
        <v>0</v>
      </c>
      <c r="C254" s="95">
        <v>0</v>
      </c>
      <c r="D254" s="95">
        <v>1</v>
      </c>
      <c r="E254" s="96">
        <v>1</v>
      </c>
      <c r="F254" s="95">
        <v>27</v>
      </c>
    </row>
    <row r="255" spans="1:6" s="90" customFormat="1" ht="21">
      <c r="A255" s="94" t="s">
        <v>197</v>
      </c>
      <c r="B255" s="95">
        <v>1</v>
      </c>
      <c r="C255" s="95">
        <v>0</v>
      </c>
      <c r="D255" s="95">
        <v>0</v>
      </c>
      <c r="E255" s="96">
        <v>1</v>
      </c>
      <c r="F255" s="95">
        <v>33</v>
      </c>
    </row>
    <row r="256" spans="1:6" s="90" customFormat="1" ht="12.75">
      <c r="A256" s="94" t="s">
        <v>198</v>
      </c>
      <c r="B256" s="95">
        <v>7</v>
      </c>
      <c r="C256" s="95">
        <v>0</v>
      </c>
      <c r="D256" s="95">
        <v>0</v>
      </c>
      <c r="E256" s="96">
        <v>7</v>
      </c>
      <c r="F256" s="95">
        <v>337</v>
      </c>
    </row>
    <row r="257" spans="1:6" s="90" customFormat="1" ht="12.75">
      <c r="A257" s="94" t="s">
        <v>199</v>
      </c>
      <c r="B257" s="95">
        <v>1</v>
      </c>
      <c r="C257" s="95">
        <v>0</v>
      </c>
      <c r="D257" s="95">
        <v>0</v>
      </c>
      <c r="E257" s="96">
        <v>1</v>
      </c>
      <c r="F257" s="95">
        <v>42</v>
      </c>
    </row>
    <row r="258" spans="1:6" s="90" customFormat="1" ht="12.75">
      <c r="A258" s="94" t="s">
        <v>200</v>
      </c>
      <c r="B258" s="95">
        <v>9</v>
      </c>
      <c r="C258" s="95">
        <v>0</v>
      </c>
      <c r="D258" s="95">
        <v>0</v>
      </c>
      <c r="E258" s="96">
        <v>9</v>
      </c>
      <c r="F258" s="95">
        <v>503</v>
      </c>
    </row>
    <row r="259" spans="1:6" s="90" customFormat="1" ht="12.75">
      <c r="A259" s="94" t="s">
        <v>201</v>
      </c>
      <c r="B259" s="95">
        <v>1</v>
      </c>
      <c r="C259" s="95">
        <v>0</v>
      </c>
      <c r="D259" s="95">
        <v>0</v>
      </c>
      <c r="E259" s="96">
        <v>1</v>
      </c>
      <c r="F259" s="95">
        <v>40</v>
      </c>
    </row>
    <row r="260" spans="1:6" s="90" customFormat="1" ht="12.75">
      <c r="A260" s="94" t="s">
        <v>202</v>
      </c>
      <c r="B260" s="95">
        <v>1</v>
      </c>
      <c r="C260" s="95">
        <v>0</v>
      </c>
      <c r="D260" s="95">
        <v>0</v>
      </c>
      <c r="E260" s="96">
        <v>1</v>
      </c>
      <c r="F260" s="95">
        <v>44</v>
      </c>
    </row>
    <row r="261" spans="1:6" s="90" customFormat="1" ht="12.75">
      <c r="A261" s="94" t="s">
        <v>203</v>
      </c>
      <c r="B261" s="95">
        <v>1</v>
      </c>
      <c r="C261" s="95">
        <v>0</v>
      </c>
      <c r="D261" s="95">
        <v>0</v>
      </c>
      <c r="E261" s="96">
        <v>1</v>
      </c>
      <c r="F261" s="95">
        <v>18</v>
      </c>
    </row>
    <row r="262" spans="1:6" s="90" customFormat="1" ht="12.75">
      <c r="A262" s="94" t="s">
        <v>204</v>
      </c>
      <c r="B262" s="95">
        <v>1</v>
      </c>
      <c r="C262" s="95">
        <v>0</v>
      </c>
      <c r="D262" s="95">
        <v>0</v>
      </c>
      <c r="E262" s="96">
        <v>1</v>
      </c>
      <c r="F262" s="95">
        <v>44</v>
      </c>
    </row>
    <row r="263" spans="1:6" s="90" customFormat="1" ht="12.75">
      <c r="A263" s="94" t="s">
        <v>205</v>
      </c>
      <c r="B263" s="95">
        <v>1</v>
      </c>
      <c r="C263" s="95">
        <v>0</v>
      </c>
      <c r="D263" s="95">
        <v>0</v>
      </c>
      <c r="E263" s="96">
        <v>1</v>
      </c>
      <c r="F263" s="95">
        <v>39</v>
      </c>
    </row>
    <row r="264" spans="1:6" s="90" customFormat="1" ht="12.75">
      <c r="A264" s="94" t="s">
        <v>206</v>
      </c>
      <c r="B264" s="95">
        <v>1</v>
      </c>
      <c r="C264" s="95">
        <v>0</v>
      </c>
      <c r="D264" s="95">
        <v>0</v>
      </c>
      <c r="E264" s="96">
        <v>1</v>
      </c>
      <c r="F264" s="95">
        <v>62</v>
      </c>
    </row>
    <row r="265" spans="1:8" s="35" customFormat="1" ht="17.25" customHeight="1">
      <c r="A265" s="33" t="s">
        <v>402</v>
      </c>
      <c r="B265" s="34">
        <v>24</v>
      </c>
      <c r="C265" s="34">
        <v>0</v>
      </c>
      <c r="D265" s="34">
        <v>1</v>
      </c>
      <c r="E265" s="34">
        <v>25</v>
      </c>
      <c r="F265" s="34">
        <v>1189</v>
      </c>
      <c r="G265" s="20"/>
      <c r="H265" s="20"/>
    </row>
    <row r="268" spans="1:6" s="20" customFormat="1" ht="60.75" customHeight="1">
      <c r="A268" s="33" t="s">
        <v>461</v>
      </c>
      <c r="B268" s="295" t="s">
        <v>403</v>
      </c>
      <c r="C268" s="296"/>
      <c r="D268" s="296"/>
      <c r="E268" s="296"/>
      <c r="F268" s="297"/>
    </row>
    <row r="269" spans="1:6" s="20" customFormat="1" ht="24" customHeight="1">
      <c r="A269" s="308" t="s">
        <v>133</v>
      </c>
      <c r="B269" s="309" t="s">
        <v>115</v>
      </c>
      <c r="C269" s="309"/>
      <c r="D269" s="309"/>
      <c r="E269" s="302" t="s">
        <v>116</v>
      </c>
      <c r="F269" s="302" t="s">
        <v>117</v>
      </c>
    </row>
    <row r="270" spans="1:6" s="20" customFormat="1" ht="42">
      <c r="A270" s="308"/>
      <c r="B270" s="4" t="s">
        <v>118</v>
      </c>
      <c r="C270" s="4" t="s">
        <v>119</v>
      </c>
      <c r="D270" s="4" t="s">
        <v>120</v>
      </c>
      <c r="E270" s="300"/>
      <c r="F270" s="300"/>
    </row>
    <row r="271" spans="1:6" s="90" customFormat="1" ht="12.75">
      <c r="A271" s="94" t="s">
        <v>391</v>
      </c>
      <c r="B271" s="95">
        <v>1</v>
      </c>
      <c r="C271" s="95">
        <v>0</v>
      </c>
      <c r="D271" s="95">
        <v>0</v>
      </c>
      <c r="E271" s="96">
        <v>1</v>
      </c>
      <c r="F271" s="95">
        <v>78</v>
      </c>
    </row>
    <row r="272" spans="1:6" s="90" customFormat="1" ht="12.75">
      <c r="A272" s="94" t="s">
        <v>390</v>
      </c>
      <c r="B272" s="95">
        <v>1</v>
      </c>
      <c r="C272" s="95">
        <v>0</v>
      </c>
      <c r="D272" s="95">
        <v>0</v>
      </c>
      <c r="E272" s="96">
        <v>1</v>
      </c>
      <c r="F272" s="95">
        <v>80</v>
      </c>
    </row>
    <row r="273" spans="1:6" s="90" customFormat="1" ht="12.75">
      <c r="A273" s="94" t="s">
        <v>389</v>
      </c>
      <c r="B273" s="95">
        <v>1</v>
      </c>
      <c r="C273" s="95">
        <v>0</v>
      </c>
      <c r="D273" s="95">
        <v>0</v>
      </c>
      <c r="E273" s="96">
        <v>1</v>
      </c>
      <c r="F273" s="95">
        <v>63</v>
      </c>
    </row>
    <row r="274" spans="1:6" s="90" customFormat="1" ht="12.75">
      <c r="A274" s="94" t="s">
        <v>388</v>
      </c>
      <c r="B274" s="95">
        <v>0</v>
      </c>
      <c r="C274" s="95">
        <v>1</v>
      </c>
      <c r="D274" s="95">
        <v>0</v>
      </c>
      <c r="E274" s="96">
        <v>1</v>
      </c>
      <c r="F274" s="95">
        <v>9</v>
      </c>
    </row>
    <row r="275" spans="1:6" s="90" customFormat="1" ht="12.75">
      <c r="A275" s="94" t="s">
        <v>387</v>
      </c>
      <c r="B275" s="95">
        <v>4</v>
      </c>
      <c r="C275" s="95">
        <v>0</v>
      </c>
      <c r="D275" s="95">
        <v>1</v>
      </c>
      <c r="E275" s="96">
        <v>5</v>
      </c>
      <c r="F275" s="95">
        <v>257</v>
      </c>
    </row>
    <row r="276" spans="1:6" s="90" customFormat="1" ht="12.75">
      <c r="A276" s="94" t="s">
        <v>129</v>
      </c>
      <c r="B276" s="95">
        <v>9</v>
      </c>
      <c r="C276" s="95">
        <v>0</v>
      </c>
      <c r="D276" s="95">
        <v>3</v>
      </c>
      <c r="E276" s="96">
        <v>12</v>
      </c>
      <c r="F276" s="95">
        <v>524</v>
      </c>
    </row>
    <row r="277" spans="1:6" s="90" customFormat="1" ht="12.75">
      <c r="A277" s="94" t="s">
        <v>386</v>
      </c>
      <c r="B277" s="95">
        <v>1</v>
      </c>
      <c r="C277" s="95">
        <v>0</v>
      </c>
      <c r="D277" s="95">
        <v>0</v>
      </c>
      <c r="E277" s="96">
        <v>1</v>
      </c>
      <c r="F277" s="95">
        <v>68</v>
      </c>
    </row>
    <row r="278" spans="1:6" s="90" customFormat="1" ht="12.75">
      <c r="A278" s="94" t="s">
        <v>385</v>
      </c>
      <c r="B278" s="95">
        <v>1</v>
      </c>
      <c r="C278" s="95">
        <v>0</v>
      </c>
      <c r="D278" s="95">
        <v>0</v>
      </c>
      <c r="E278" s="96">
        <v>1</v>
      </c>
      <c r="F278" s="95">
        <v>52</v>
      </c>
    </row>
    <row r="279" spans="1:7" s="35" customFormat="1" ht="17.25" customHeight="1">
      <c r="A279" s="33" t="s">
        <v>404</v>
      </c>
      <c r="B279" s="34">
        <v>18</v>
      </c>
      <c r="C279" s="34">
        <v>1</v>
      </c>
      <c r="D279" s="34">
        <v>4</v>
      </c>
      <c r="E279" s="34">
        <v>23</v>
      </c>
      <c r="F279" s="34">
        <v>1131</v>
      </c>
      <c r="G279" s="20"/>
    </row>
    <row r="280" ht="12.75">
      <c r="A280" s="90"/>
    </row>
    <row r="281" ht="12.75">
      <c r="A281" s="120" t="s">
        <v>405</v>
      </c>
    </row>
  </sheetData>
  <mergeCells count="53">
    <mergeCell ref="B1:H1"/>
    <mergeCell ref="A3:A4"/>
    <mergeCell ref="B3:D3"/>
    <mergeCell ref="E3:E4"/>
    <mergeCell ref="F3:F4"/>
    <mergeCell ref="G3:G4"/>
    <mergeCell ref="H3:H4"/>
    <mergeCell ref="A52:H52"/>
    <mergeCell ref="B54:F54"/>
    <mergeCell ref="A55:A56"/>
    <mergeCell ref="B55:D55"/>
    <mergeCell ref="E55:E56"/>
    <mergeCell ref="F55:F56"/>
    <mergeCell ref="B71:F71"/>
    <mergeCell ref="A72:A73"/>
    <mergeCell ref="B72:D72"/>
    <mergeCell ref="E72:E73"/>
    <mergeCell ref="F72:F73"/>
    <mergeCell ref="B95:F95"/>
    <mergeCell ref="A96:A97"/>
    <mergeCell ref="B96:D96"/>
    <mergeCell ref="E96:E97"/>
    <mergeCell ref="F96:F97"/>
    <mergeCell ref="B129:F129"/>
    <mergeCell ref="A130:A131"/>
    <mergeCell ref="B130:D130"/>
    <mergeCell ref="E130:E131"/>
    <mergeCell ref="F130:F131"/>
    <mergeCell ref="B165:F165"/>
    <mergeCell ref="A166:A167"/>
    <mergeCell ref="B166:D166"/>
    <mergeCell ref="E166:E167"/>
    <mergeCell ref="F166:F167"/>
    <mergeCell ref="B210:F210"/>
    <mergeCell ref="A211:A212"/>
    <mergeCell ref="B211:D211"/>
    <mergeCell ref="E211:E212"/>
    <mergeCell ref="F211:F212"/>
    <mergeCell ref="B233:F233"/>
    <mergeCell ref="A234:A235"/>
    <mergeCell ref="B234:D234"/>
    <mergeCell ref="E234:E235"/>
    <mergeCell ref="F234:F235"/>
    <mergeCell ref="B251:F251"/>
    <mergeCell ref="A252:A253"/>
    <mergeCell ref="B252:D252"/>
    <mergeCell ref="E252:E253"/>
    <mergeCell ref="F252:F253"/>
    <mergeCell ref="B268:F268"/>
    <mergeCell ref="A269:A270"/>
    <mergeCell ref="B269:D269"/>
    <mergeCell ref="E269:E270"/>
    <mergeCell ref="F269:F270"/>
  </mergeCells>
  <printOptions horizontalCentered="1"/>
  <pageMargins left="0" right="0" top="0.5905511811023623" bottom="0.5905511811023623" header="0.31496062992125984" footer="0.31496062992125984"/>
  <pageSetup horizontalDpi="600" verticalDpi="600" orientation="portrait" paperSize="9" r:id="rId2"/>
  <rowBreaks count="6" manualBreakCount="6">
    <brk id="94" max="255" man="1"/>
    <brk id="128" max="255" man="1"/>
    <brk id="164" max="7" man="1"/>
    <brk id="209" max="7" man="1"/>
    <brk id="250" max="7" man="1"/>
    <brk id="26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3" width="9.00390625" style="0" bestFit="1" customWidth="1"/>
    <col min="4" max="4" width="10.7109375" style="0" customWidth="1"/>
    <col min="5" max="5" width="9.00390625" style="0" bestFit="1" customWidth="1"/>
    <col min="6" max="6" width="10.140625" style="0" customWidth="1"/>
    <col min="7" max="7" width="9.00390625" style="0" bestFit="1" customWidth="1"/>
    <col min="8" max="8" width="9.28125" style="0" bestFit="1" customWidth="1"/>
  </cols>
  <sheetData>
    <row r="1" spans="1:8" s="59" customFormat="1" ht="46.5" customHeight="1">
      <c r="A1" s="1" t="s">
        <v>147</v>
      </c>
      <c r="B1" s="303" t="s">
        <v>255</v>
      </c>
      <c r="C1" s="284"/>
      <c r="D1" s="284"/>
      <c r="E1" s="284"/>
      <c r="F1" s="284"/>
      <c r="G1" s="284"/>
      <c r="H1" s="285"/>
    </row>
    <row r="2" spans="1:8" s="59" customFormat="1" ht="12.75">
      <c r="A2" s="10"/>
      <c r="B2" s="10"/>
      <c r="C2" s="10"/>
      <c r="D2" s="10"/>
      <c r="E2" s="10"/>
      <c r="F2" s="10"/>
      <c r="G2" s="10"/>
      <c r="H2" s="10"/>
    </row>
    <row r="3" spans="1:8" s="59" customFormat="1" ht="12.75" customHeight="1">
      <c r="A3" s="286" t="s">
        <v>145</v>
      </c>
      <c r="B3" s="314" t="s">
        <v>115</v>
      </c>
      <c r="C3" s="314"/>
      <c r="D3" s="314"/>
      <c r="E3" s="307" t="s">
        <v>116</v>
      </c>
      <c r="F3" s="307" t="s">
        <v>259</v>
      </c>
      <c r="G3" s="307" t="s">
        <v>117</v>
      </c>
      <c r="H3" s="307" t="s">
        <v>260</v>
      </c>
    </row>
    <row r="4" spans="1:8" s="59" customFormat="1" ht="45" customHeight="1">
      <c r="A4" s="287"/>
      <c r="B4" s="21" t="s">
        <v>118</v>
      </c>
      <c r="C4" s="21" t="s">
        <v>119</v>
      </c>
      <c r="D4" s="21" t="s">
        <v>120</v>
      </c>
      <c r="E4" s="307"/>
      <c r="F4" s="307"/>
      <c r="G4" s="307"/>
      <c r="H4" s="307"/>
    </row>
    <row r="5" spans="1:8" s="59" customFormat="1" ht="12.75">
      <c r="A5" s="6" t="s">
        <v>121</v>
      </c>
      <c r="B5" s="7">
        <f>B62</f>
        <v>4</v>
      </c>
      <c r="C5" s="22">
        <f>C62</f>
        <v>3</v>
      </c>
      <c r="D5" s="22">
        <f>D62</f>
        <v>0</v>
      </c>
      <c r="E5" s="23">
        <f>E62</f>
        <v>7</v>
      </c>
      <c r="F5" s="8">
        <f>E5/$E$14*100</f>
        <v>5.072463768115942</v>
      </c>
      <c r="G5" s="7">
        <f>F62</f>
        <v>144</v>
      </c>
      <c r="H5" s="9">
        <f>G5/$G$14*100</f>
        <v>2.9684601113172544</v>
      </c>
    </row>
    <row r="6" spans="1:8" s="59" customFormat="1" ht="12.75">
      <c r="A6" s="6" t="s">
        <v>122</v>
      </c>
      <c r="B6" s="7">
        <f>B76</f>
        <v>13</v>
      </c>
      <c r="C6" s="22">
        <f>C76</f>
        <v>1</v>
      </c>
      <c r="D6" s="22">
        <f>D76</f>
        <v>0</v>
      </c>
      <c r="E6" s="23">
        <f>E76</f>
        <v>14</v>
      </c>
      <c r="F6" s="8">
        <f aca="true" t="shared" si="0" ref="F6:F14">E6/$E$14*100</f>
        <v>10.144927536231885</v>
      </c>
      <c r="G6" s="7">
        <f>F76</f>
        <v>599</v>
      </c>
      <c r="H6" s="9">
        <f aca="true" t="shared" si="1" ref="H6:H14">G6/$G$14*100</f>
        <v>12.347969490826634</v>
      </c>
    </row>
    <row r="7" spans="1:8" s="59" customFormat="1" ht="12.75">
      <c r="A7" s="6" t="s">
        <v>123</v>
      </c>
      <c r="B7" s="7">
        <f>B94</f>
        <v>17</v>
      </c>
      <c r="C7" s="22">
        <f>C94</f>
        <v>5</v>
      </c>
      <c r="D7" s="22">
        <f>D94</f>
        <v>1</v>
      </c>
      <c r="E7" s="23">
        <f>E94</f>
        <v>23</v>
      </c>
      <c r="F7" s="8">
        <f t="shared" si="0"/>
        <v>16.666666666666664</v>
      </c>
      <c r="G7" s="7">
        <f>F94</f>
        <v>838</v>
      </c>
      <c r="H7" s="9">
        <f t="shared" si="1"/>
        <v>17.274788703360134</v>
      </c>
    </row>
    <row r="8" spans="1:8" s="59" customFormat="1" ht="12.75">
      <c r="A8" s="6" t="s">
        <v>124</v>
      </c>
      <c r="B8" s="7">
        <f>B110</f>
        <v>29</v>
      </c>
      <c r="C8" s="22">
        <f>C110</f>
        <v>1</v>
      </c>
      <c r="D8" s="22">
        <f>D110</f>
        <v>1</v>
      </c>
      <c r="E8" s="23">
        <f>E110</f>
        <v>31</v>
      </c>
      <c r="F8" s="8">
        <f t="shared" si="0"/>
        <v>22.463768115942027</v>
      </c>
      <c r="G8" s="7">
        <f>F110</f>
        <v>946</v>
      </c>
      <c r="H8" s="9">
        <f t="shared" si="1"/>
        <v>19.501133786848072</v>
      </c>
    </row>
    <row r="9" spans="1:8" s="59" customFormat="1" ht="12.75">
      <c r="A9" s="6" t="s">
        <v>125</v>
      </c>
      <c r="B9" s="7">
        <f>B137</f>
        <v>22</v>
      </c>
      <c r="C9" s="22">
        <f>C137</f>
        <v>2</v>
      </c>
      <c r="D9" s="22">
        <f>D137</f>
        <v>2</v>
      </c>
      <c r="E9" s="23">
        <f>E137</f>
        <v>26</v>
      </c>
      <c r="F9" s="8">
        <f t="shared" si="0"/>
        <v>18.84057971014493</v>
      </c>
      <c r="G9" s="7">
        <f>F137</f>
        <v>1012</v>
      </c>
      <c r="H9" s="9">
        <f t="shared" si="1"/>
        <v>20.861678004535147</v>
      </c>
    </row>
    <row r="10" spans="1:8" s="59" customFormat="1" ht="12.75">
      <c r="A10" s="6" t="s">
        <v>126</v>
      </c>
      <c r="B10" s="7">
        <f>B148</f>
        <v>4</v>
      </c>
      <c r="C10" s="22">
        <f>C148</f>
        <v>0</v>
      </c>
      <c r="D10" s="22">
        <f>D148</f>
        <v>0</v>
      </c>
      <c r="E10" s="23">
        <f>E148</f>
        <v>4</v>
      </c>
      <c r="F10" s="8">
        <f t="shared" si="0"/>
        <v>2.898550724637681</v>
      </c>
      <c r="G10" s="7">
        <f>F148</f>
        <v>108</v>
      </c>
      <c r="H10" s="9">
        <f t="shared" si="1"/>
        <v>2.2263450834879404</v>
      </c>
    </row>
    <row r="11" spans="1:8" s="59" customFormat="1" ht="12.75">
      <c r="A11" s="6" t="s">
        <v>127</v>
      </c>
      <c r="B11" s="7">
        <f>B161</f>
        <v>13</v>
      </c>
      <c r="C11" s="22">
        <f>C161</f>
        <v>0</v>
      </c>
      <c r="D11" s="22">
        <f>D161</f>
        <v>0</v>
      </c>
      <c r="E11" s="23">
        <f>E161</f>
        <v>13</v>
      </c>
      <c r="F11" s="8">
        <f t="shared" si="0"/>
        <v>9.420289855072465</v>
      </c>
      <c r="G11" s="7">
        <f>F161</f>
        <v>600</v>
      </c>
      <c r="H11" s="9">
        <f t="shared" si="1"/>
        <v>12.368583797155226</v>
      </c>
    </row>
    <row r="12" spans="1:8" s="59" customFormat="1" ht="12.75">
      <c r="A12" s="6" t="s">
        <v>128</v>
      </c>
      <c r="B12" s="7">
        <f>B179</f>
        <v>11</v>
      </c>
      <c r="C12" s="22">
        <f>C179</f>
        <v>4</v>
      </c>
      <c r="D12" s="22">
        <f>D179</f>
        <v>0</v>
      </c>
      <c r="E12" s="23">
        <f>E179</f>
        <v>15</v>
      </c>
      <c r="F12" s="8">
        <f t="shared" si="0"/>
        <v>10.869565217391305</v>
      </c>
      <c r="G12" s="7">
        <f>F179</f>
        <v>455</v>
      </c>
      <c r="H12" s="9">
        <f t="shared" si="1"/>
        <v>9.37950937950938</v>
      </c>
    </row>
    <row r="13" spans="1:8" s="59" customFormat="1" ht="12.75">
      <c r="A13" s="6" t="s">
        <v>129</v>
      </c>
      <c r="B13" s="7">
        <f>B192</f>
        <v>5</v>
      </c>
      <c r="C13" s="22">
        <f>C192</f>
        <v>0</v>
      </c>
      <c r="D13" s="22">
        <f>D192</f>
        <v>0</v>
      </c>
      <c r="E13" s="23">
        <f>E192</f>
        <v>5</v>
      </c>
      <c r="F13" s="8">
        <f t="shared" si="0"/>
        <v>3.6231884057971016</v>
      </c>
      <c r="G13" s="7">
        <f>F192</f>
        <v>149</v>
      </c>
      <c r="H13" s="9">
        <f t="shared" si="1"/>
        <v>3.0715316429602146</v>
      </c>
    </row>
    <row r="14" spans="1:8" s="62" customFormat="1" ht="19.5" customHeight="1">
      <c r="A14" s="11" t="s">
        <v>130</v>
      </c>
      <c r="B14" s="12">
        <f>SUM(B5:B13)</f>
        <v>118</v>
      </c>
      <c r="C14" s="12">
        <f>SUM(C5:C13)</f>
        <v>16</v>
      </c>
      <c r="D14" s="12">
        <f>SUM(D5:D13)</f>
        <v>4</v>
      </c>
      <c r="E14" s="12">
        <f>SUM(E5:E13)</f>
        <v>138</v>
      </c>
      <c r="F14" s="13">
        <f t="shared" si="0"/>
        <v>100</v>
      </c>
      <c r="G14" s="12">
        <f>SUM(G5:G13)</f>
        <v>4851</v>
      </c>
      <c r="H14" s="14">
        <f t="shared" si="1"/>
        <v>100</v>
      </c>
    </row>
    <row r="15" spans="1:8" s="59" customFormat="1" ht="12.75">
      <c r="A15" s="10"/>
      <c r="B15" s="10"/>
      <c r="C15" s="10"/>
      <c r="D15" s="10"/>
      <c r="E15" s="10"/>
      <c r="F15" s="10"/>
      <c r="G15" s="10"/>
      <c r="H15" s="10"/>
    </row>
    <row r="16" spans="1:8" ht="12.75">
      <c r="A16" s="26" t="s">
        <v>131</v>
      </c>
      <c r="B16" s="2"/>
      <c r="C16" s="2"/>
      <c r="D16" s="17"/>
      <c r="E16" s="18"/>
      <c r="F16" s="2"/>
      <c r="G16" s="2"/>
      <c r="H16" s="2"/>
    </row>
    <row r="24" ht="12.75">
      <c r="C24" t="s">
        <v>31</v>
      </c>
    </row>
    <row r="25" spans="2:3" ht="12.75">
      <c r="B25" s="6" t="s">
        <v>121</v>
      </c>
      <c r="C25">
        <v>7</v>
      </c>
    </row>
    <row r="26" spans="2:3" ht="12.75">
      <c r="B26" s="6" t="s">
        <v>122</v>
      </c>
      <c r="C26">
        <v>14</v>
      </c>
    </row>
    <row r="27" spans="2:3" ht="12.75">
      <c r="B27" s="6" t="s">
        <v>123</v>
      </c>
      <c r="C27">
        <v>25</v>
      </c>
    </row>
    <row r="28" spans="2:3" ht="12.75">
      <c r="B28" s="6" t="s">
        <v>124</v>
      </c>
      <c r="C28">
        <v>31</v>
      </c>
    </row>
    <row r="29" spans="2:3" ht="12.75">
      <c r="B29" s="6" t="s">
        <v>125</v>
      </c>
      <c r="C29">
        <v>26</v>
      </c>
    </row>
    <row r="30" spans="2:3" ht="12.75">
      <c r="B30" s="6" t="s">
        <v>126</v>
      </c>
      <c r="C30">
        <v>4</v>
      </c>
    </row>
    <row r="31" spans="2:3" ht="12.75">
      <c r="B31" s="6" t="s">
        <v>127</v>
      </c>
      <c r="C31">
        <v>13</v>
      </c>
    </row>
    <row r="32" spans="2:3" ht="12.75">
      <c r="B32" s="6" t="s">
        <v>128</v>
      </c>
      <c r="C32">
        <v>15</v>
      </c>
    </row>
    <row r="33" spans="2:3" ht="12.75">
      <c r="B33" s="6" t="s">
        <v>129</v>
      </c>
      <c r="C33">
        <v>5</v>
      </c>
    </row>
    <row r="50" spans="1:8" s="2" customFormat="1" ht="33.75" customHeight="1">
      <c r="A50" s="294" t="s">
        <v>132</v>
      </c>
      <c r="B50" s="294"/>
      <c r="C50" s="294"/>
      <c r="D50" s="294"/>
      <c r="E50" s="294"/>
      <c r="F50" s="294"/>
      <c r="G50" s="294"/>
      <c r="H50" s="294"/>
    </row>
    <row r="52" spans="1:8" s="20" customFormat="1" ht="49.5" customHeight="1">
      <c r="A52" s="89" t="s">
        <v>462</v>
      </c>
      <c r="B52" s="295" t="s">
        <v>424</v>
      </c>
      <c r="C52" s="296"/>
      <c r="D52" s="296"/>
      <c r="E52" s="296"/>
      <c r="F52" s="297"/>
      <c r="G52" s="75"/>
      <c r="H52" s="75"/>
    </row>
    <row r="53" spans="1:6" s="20" customFormat="1" ht="24" customHeight="1">
      <c r="A53" s="308" t="s">
        <v>133</v>
      </c>
      <c r="B53" s="299" t="s">
        <v>115</v>
      </c>
      <c r="C53" s="299"/>
      <c r="D53" s="299"/>
      <c r="E53" s="300" t="s">
        <v>116</v>
      </c>
      <c r="F53" s="300" t="s">
        <v>117</v>
      </c>
    </row>
    <row r="54" spans="1:6" s="20" customFormat="1" ht="31.5">
      <c r="A54" s="308"/>
      <c r="B54" s="4" t="s">
        <v>118</v>
      </c>
      <c r="C54" s="4" t="s">
        <v>119</v>
      </c>
      <c r="D54" s="4" t="s">
        <v>120</v>
      </c>
      <c r="E54" s="300"/>
      <c r="F54" s="300"/>
    </row>
    <row r="55" spans="1:6" s="10" customFormat="1" ht="12.75">
      <c r="A55" s="76" t="s">
        <v>232</v>
      </c>
      <c r="B55" s="77">
        <v>1</v>
      </c>
      <c r="C55" s="78">
        <v>0</v>
      </c>
      <c r="D55" s="79">
        <v>0</v>
      </c>
      <c r="E55" s="80">
        <f aca="true" t="shared" si="2" ref="E55:E61">SUM(B55:D55)</f>
        <v>1</v>
      </c>
      <c r="F55" s="81">
        <v>22</v>
      </c>
    </row>
    <row r="56" spans="1:6" s="10" customFormat="1" ht="12.75">
      <c r="A56" s="76" t="s">
        <v>231</v>
      </c>
      <c r="B56" s="77">
        <v>0</v>
      </c>
      <c r="C56" s="78">
        <v>1</v>
      </c>
      <c r="D56" s="79">
        <v>0</v>
      </c>
      <c r="E56" s="80">
        <f t="shared" si="2"/>
        <v>1</v>
      </c>
      <c r="F56" s="81">
        <v>20</v>
      </c>
    </row>
    <row r="57" spans="1:6" s="10" customFormat="1" ht="12.75">
      <c r="A57" s="76" t="s">
        <v>230</v>
      </c>
      <c r="B57" s="77">
        <v>0</v>
      </c>
      <c r="C57" s="78">
        <v>1</v>
      </c>
      <c r="D57" s="79">
        <v>0</v>
      </c>
      <c r="E57" s="80">
        <f t="shared" si="2"/>
        <v>1</v>
      </c>
      <c r="F57" s="81">
        <v>7</v>
      </c>
    </row>
    <row r="58" spans="1:6" s="10" customFormat="1" ht="12.75">
      <c r="A58" s="76" t="s">
        <v>121</v>
      </c>
      <c r="B58" s="77">
        <v>1</v>
      </c>
      <c r="C58" s="78">
        <v>0</v>
      </c>
      <c r="D58" s="79">
        <v>0</v>
      </c>
      <c r="E58" s="80">
        <f t="shared" si="2"/>
        <v>1</v>
      </c>
      <c r="F58" s="81">
        <v>21</v>
      </c>
    </row>
    <row r="59" spans="1:6" s="10" customFormat="1" ht="12.75">
      <c r="A59" s="76" t="s">
        <v>229</v>
      </c>
      <c r="B59" s="77">
        <v>1</v>
      </c>
      <c r="C59" s="78">
        <v>0</v>
      </c>
      <c r="D59" s="79">
        <v>0</v>
      </c>
      <c r="E59" s="80">
        <f t="shared" si="2"/>
        <v>1</v>
      </c>
      <c r="F59" s="81">
        <v>38</v>
      </c>
    </row>
    <row r="60" spans="1:6" s="10" customFormat="1" ht="12.75">
      <c r="A60" s="76" t="s">
        <v>228</v>
      </c>
      <c r="B60" s="77">
        <v>1</v>
      </c>
      <c r="C60" s="78">
        <v>0</v>
      </c>
      <c r="D60" s="79">
        <v>0</v>
      </c>
      <c r="E60" s="80">
        <f t="shared" si="2"/>
        <v>1</v>
      </c>
      <c r="F60" s="81">
        <v>21</v>
      </c>
    </row>
    <row r="61" spans="1:6" s="10" customFormat="1" ht="12.75">
      <c r="A61" s="76" t="s">
        <v>227</v>
      </c>
      <c r="B61" s="77">
        <v>0</v>
      </c>
      <c r="C61" s="78">
        <v>1</v>
      </c>
      <c r="D61" s="79">
        <v>0</v>
      </c>
      <c r="E61" s="80">
        <f t="shared" si="2"/>
        <v>1</v>
      </c>
      <c r="F61" s="81">
        <v>15</v>
      </c>
    </row>
    <row r="62" spans="1:7" s="35" customFormat="1" ht="17.25" customHeight="1">
      <c r="A62" s="33" t="s">
        <v>152</v>
      </c>
      <c r="B62" s="34">
        <f>SUM(B55:B61)</f>
        <v>4</v>
      </c>
      <c r="C62" s="34">
        <f>SUM(C55:C61)</f>
        <v>3</v>
      </c>
      <c r="D62" s="34">
        <f>SUM(D55:D61)</f>
        <v>0</v>
      </c>
      <c r="E62" s="34">
        <f>SUM(E55:E61)</f>
        <v>7</v>
      </c>
      <c r="F62" s="34">
        <f>SUM(F55:F61)</f>
        <v>144</v>
      </c>
      <c r="G62" s="20"/>
    </row>
    <row r="65" spans="1:8" s="20" customFormat="1" ht="48" customHeight="1">
      <c r="A65" s="33" t="s">
        <v>463</v>
      </c>
      <c r="B65" s="295" t="s">
        <v>423</v>
      </c>
      <c r="C65" s="296"/>
      <c r="D65" s="296"/>
      <c r="E65" s="296"/>
      <c r="F65" s="297"/>
      <c r="G65" s="75"/>
      <c r="H65" s="75"/>
    </row>
    <row r="66" spans="1:6" s="20" customFormat="1" ht="24" customHeight="1">
      <c r="A66" s="308" t="s">
        <v>133</v>
      </c>
      <c r="B66" s="309" t="s">
        <v>115</v>
      </c>
      <c r="C66" s="309"/>
      <c r="D66" s="309"/>
      <c r="E66" s="302" t="s">
        <v>116</v>
      </c>
      <c r="F66" s="302" t="s">
        <v>117</v>
      </c>
    </row>
    <row r="67" spans="1:6" s="20" customFormat="1" ht="31.5">
      <c r="A67" s="308"/>
      <c r="B67" s="4" t="s">
        <v>118</v>
      </c>
      <c r="C67" s="4" t="s">
        <v>119</v>
      </c>
      <c r="D67" s="4" t="s">
        <v>120</v>
      </c>
      <c r="E67" s="300"/>
      <c r="F67" s="300"/>
    </row>
    <row r="68" spans="1:6" s="10" customFormat="1" ht="12" customHeight="1">
      <c r="A68" s="69" t="s">
        <v>248</v>
      </c>
      <c r="B68" s="70">
        <v>1</v>
      </c>
      <c r="C68" s="71">
        <v>0</v>
      </c>
      <c r="D68" s="72">
        <v>0</v>
      </c>
      <c r="E68" s="73">
        <v>1</v>
      </c>
      <c r="F68" s="74">
        <v>36</v>
      </c>
    </row>
    <row r="69" spans="1:6" s="10" customFormat="1" ht="12" customHeight="1">
      <c r="A69" s="69" t="s">
        <v>238</v>
      </c>
      <c r="B69" s="70">
        <v>1</v>
      </c>
      <c r="C69" s="71">
        <v>0</v>
      </c>
      <c r="D69" s="72">
        <v>0</v>
      </c>
      <c r="E69" s="73">
        <v>1</v>
      </c>
      <c r="F69" s="74">
        <v>16</v>
      </c>
    </row>
    <row r="70" spans="1:6" s="10" customFormat="1" ht="12" customHeight="1">
      <c r="A70" s="69" t="s">
        <v>241</v>
      </c>
      <c r="B70" s="70">
        <v>1</v>
      </c>
      <c r="C70" s="71">
        <v>0</v>
      </c>
      <c r="D70" s="72">
        <v>0</v>
      </c>
      <c r="E70" s="73">
        <v>1</v>
      </c>
      <c r="F70" s="74">
        <v>54</v>
      </c>
    </row>
    <row r="71" spans="1:6" s="10" customFormat="1" ht="12" customHeight="1">
      <c r="A71" s="69" t="s">
        <v>249</v>
      </c>
      <c r="B71" s="70">
        <v>0</v>
      </c>
      <c r="C71" s="71">
        <v>1</v>
      </c>
      <c r="D71" s="72">
        <v>0</v>
      </c>
      <c r="E71" s="73">
        <v>1</v>
      </c>
      <c r="F71" s="74">
        <v>15</v>
      </c>
    </row>
    <row r="72" spans="1:6" s="10" customFormat="1" ht="12" customHeight="1">
      <c r="A72" s="69" t="s">
        <v>244</v>
      </c>
      <c r="B72" s="70">
        <v>1</v>
      </c>
      <c r="C72" s="71">
        <v>0</v>
      </c>
      <c r="D72" s="72">
        <v>0</v>
      </c>
      <c r="E72" s="73">
        <v>1</v>
      </c>
      <c r="F72" s="74">
        <v>42</v>
      </c>
    </row>
    <row r="73" spans="1:6" s="10" customFormat="1" ht="12" customHeight="1">
      <c r="A73" s="69" t="s">
        <v>122</v>
      </c>
      <c r="B73" s="70">
        <v>7</v>
      </c>
      <c r="C73" s="71">
        <v>0</v>
      </c>
      <c r="D73" s="72">
        <v>0</v>
      </c>
      <c r="E73" s="73">
        <v>7</v>
      </c>
      <c r="F73" s="74">
        <v>366</v>
      </c>
    </row>
    <row r="74" spans="1:6" s="10" customFormat="1" ht="12" customHeight="1">
      <c r="A74" s="69" t="s">
        <v>250</v>
      </c>
      <c r="B74" s="70">
        <v>1</v>
      </c>
      <c r="C74" s="71">
        <v>0</v>
      </c>
      <c r="D74" s="72">
        <v>0</v>
      </c>
      <c r="E74" s="73">
        <v>1</v>
      </c>
      <c r="F74" s="74">
        <v>28</v>
      </c>
    </row>
    <row r="75" spans="1:6" s="10" customFormat="1" ht="12" customHeight="1">
      <c r="A75" s="69" t="s">
        <v>251</v>
      </c>
      <c r="B75" s="70">
        <v>1</v>
      </c>
      <c r="C75" s="71">
        <v>0</v>
      </c>
      <c r="D75" s="72">
        <v>0</v>
      </c>
      <c r="E75" s="73">
        <v>1</v>
      </c>
      <c r="F75" s="74">
        <v>42</v>
      </c>
    </row>
    <row r="76" spans="1:7" s="35" customFormat="1" ht="17.25" customHeight="1">
      <c r="A76" s="33" t="s">
        <v>422</v>
      </c>
      <c r="B76" s="34">
        <v>13</v>
      </c>
      <c r="C76" s="34">
        <v>1</v>
      </c>
      <c r="D76" s="34">
        <v>0</v>
      </c>
      <c r="E76" s="34">
        <v>14</v>
      </c>
      <c r="F76" s="34">
        <v>599</v>
      </c>
      <c r="G76" s="20"/>
    </row>
    <row r="80" spans="1:7" s="20" customFormat="1" ht="60.75" customHeight="1">
      <c r="A80" s="33" t="s">
        <v>464</v>
      </c>
      <c r="B80" s="295" t="s">
        <v>421</v>
      </c>
      <c r="C80" s="296"/>
      <c r="D80" s="296"/>
      <c r="E80" s="296"/>
      <c r="F80" s="297"/>
      <c r="G80" s="16"/>
    </row>
    <row r="81" spans="1:6" s="20" customFormat="1" ht="24" customHeight="1">
      <c r="A81" s="308" t="s">
        <v>133</v>
      </c>
      <c r="B81" s="309" t="s">
        <v>115</v>
      </c>
      <c r="C81" s="309"/>
      <c r="D81" s="309"/>
      <c r="E81" s="302" t="s">
        <v>116</v>
      </c>
      <c r="F81" s="302" t="s">
        <v>117</v>
      </c>
    </row>
    <row r="82" spans="1:6" s="20" customFormat="1" ht="31.5">
      <c r="A82" s="308"/>
      <c r="B82" s="4" t="s">
        <v>118</v>
      </c>
      <c r="C82" s="4" t="s">
        <v>119</v>
      </c>
      <c r="D82" s="4" t="s">
        <v>120</v>
      </c>
      <c r="E82" s="300"/>
      <c r="F82" s="300"/>
    </row>
    <row r="83" spans="1:6" s="10" customFormat="1" ht="12" customHeight="1">
      <c r="A83" s="69" t="s">
        <v>181</v>
      </c>
      <c r="B83" s="70">
        <v>0</v>
      </c>
      <c r="C83" s="71">
        <v>0</v>
      </c>
      <c r="D83" s="72">
        <v>1</v>
      </c>
      <c r="E83" s="73">
        <v>1</v>
      </c>
      <c r="F83" s="74">
        <v>16</v>
      </c>
    </row>
    <row r="84" spans="1:6" s="10" customFormat="1" ht="12" customHeight="1">
      <c r="A84" s="69" t="s">
        <v>182</v>
      </c>
      <c r="B84" s="70">
        <v>0</v>
      </c>
      <c r="C84" s="71">
        <v>1</v>
      </c>
      <c r="D84" s="72">
        <v>0</v>
      </c>
      <c r="E84" s="73">
        <v>1</v>
      </c>
      <c r="F84" s="74">
        <v>14</v>
      </c>
    </row>
    <row r="85" spans="1:6" s="10" customFormat="1" ht="12" customHeight="1">
      <c r="A85" s="69" t="s">
        <v>183</v>
      </c>
      <c r="B85" s="70">
        <v>0</v>
      </c>
      <c r="C85" s="71">
        <v>1</v>
      </c>
      <c r="D85" s="72">
        <v>0</v>
      </c>
      <c r="E85" s="73">
        <v>1</v>
      </c>
      <c r="F85" s="74">
        <v>14</v>
      </c>
    </row>
    <row r="86" spans="1:6" s="10" customFormat="1" ht="12" customHeight="1">
      <c r="A86" s="69" t="s">
        <v>166</v>
      </c>
      <c r="B86" s="70">
        <v>1</v>
      </c>
      <c r="C86" s="71">
        <v>0</v>
      </c>
      <c r="D86" s="72">
        <v>0</v>
      </c>
      <c r="E86" s="73">
        <v>1</v>
      </c>
      <c r="F86" s="74">
        <v>63</v>
      </c>
    </row>
    <row r="87" spans="1:6" s="10" customFormat="1" ht="12" customHeight="1">
      <c r="A87" s="69" t="s">
        <v>184</v>
      </c>
      <c r="B87" s="70">
        <v>0</v>
      </c>
      <c r="C87" s="71">
        <v>1</v>
      </c>
      <c r="D87" s="72">
        <v>0</v>
      </c>
      <c r="E87" s="73">
        <v>1</v>
      </c>
      <c r="F87" s="74">
        <v>18</v>
      </c>
    </row>
    <row r="88" spans="1:6" s="10" customFormat="1" ht="12" customHeight="1">
      <c r="A88" s="69" t="s">
        <v>185</v>
      </c>
      <c r="B88" s="70">
        <v>0</v>
      </c>
      <c r="C88" s="71">
        <v>1</v>
      </c>
      <c r="D88" s="72">
        <v>0</v>
      </c>
      <c r="E88" s="73">
        <v>1</v>
      </c>
      <c r="F88" s="74">
        <v>14</v>
      </c>
    </row>
    <row r="89" spans="1:6" s="10" customFormat="1" ht="12" customHeight="1">
      <c r="A89" s="69" t="s">
        <v>175</v>
      </c>
      <c r="B89" s="70">
        <v>13</v>
      </c>
      <c r="C89" s="71">
        <v>0</v>
      </c>
      <c r="D89" s="72">
        <v>0</v>
      </c>
      <c r="E89" s="73">
        <v>13</v>
      </c>
      <c r="F89" s="74">
        <v>582</v>
      </c>
    </row>
    <row r="90" spans="1:6" s="10" customFormat="1" ht="12" customHeight="1">
      <c r="A90" s="69" t="s">
        <v>186</v>
      </c>
      <c r="B90" s="70">
        <v>1</v>
      </c>
      <c r="C90" s="71">
        <v>0</v>
      </c>
      <c r="D90" s="72">
        <v>0</v>
      </c>
      <c r="E90" s="73">
        <v>1</v>
      </c>
      <c r="F90" s="74">
        <v>36</v>
      </c>
    </row>
    <row r="91" spans="1:6" s="10" customFormat="1" ht="12" customHeight="1">
      <c r="A91" s="69" t="s">
        <v>187</v>
      </c>
      <c r="B91" s="70">
        <v>1</v>
      </c>
      <c r="C91" s="71">
        <v>0</v>
      </c>
      <c r="D91" s="72">
        <v>0</v>
      </c>
      <c r="E91" s="73">
        <v>1</v>
      </c>
      <c r="F91" s="74">
        <v>25</v>
      </c>
    </row>
    <row r="92" spans="1:6" s="10" customFormat="1" ht="12" customHeight="1">
      <c r="A92" s="69" t="s">
        <v>177</v>
      </c>
      <c r="B92" s="70">
        <v>1</v>
      </c>
      <c r="C92" s="71">
        <v>0</v>
      </c>
      <c r="D92" s="72">
        <v>0</v>
      </c>
      <c r="E92" s="73">
        <v>1</v>
      </c>
      <c r="F92" s="74">
        <v>45</v>
      </c>
    </row>
    <row r="93" spans="1:6" s="10" customFormat="1" ht="12" customHeight="1">
      <c r="A93" s="69" t="s">
        <v>188</v>
      </c>
      <c r="B93" s="70">
        <v>0</v>
      </c>
      <c r="C93" s="71">
        <v>1</v>
      </c>
      <c r="D93" s="72">
        <v>0</v>
      </c>
      <c r="E93" s="73">
        <v>1</v>
      </c>
      <c r="F93" s="74">
        <v>11</v>
      </c>
    </row>
    <row r="94" spans="1:7" s="35" customFormat="1" ht="17.25" customHeight="1">
      <c r="A94" s="33" t="s">
        <v>393</v>
      </c>
      <c r="B94" s="34">
        <v>17</v>
      </c>
      <c r="C94" s="34">
        <v>5</v>
      </c>
      <c r="D94" s="34">
        <v>1</v>
      </c>
      <c r="E94" s="34">
        <v>23</v>
      </c>
      <c r="F94" s="34">
        <v>838</v>
      </c>
      <c r="G94" s="20"/>
    </row>
    <row r="97" spans="1:7" s="20" customFormat="1" ht="60.75" customHeight="1">
      <c r="A97" s="33" t="s">
        <v>465</v>
      </c>
      <c r="B97" s="295" t="s">
        <v>426</v>
      </c>
      <c r="C97" s="296"/>
      <c r="D97" s="296"/>
      <c r="E97" s="296"/>
      <c r="F97" s="297"/>
      <c r="G97" s="16"/>
    </row>
    <row r="98" spans="1:6" s="20" customFormat="1" ht="24" customHeight="1">
      <c r="A98" s="308" t="s">
        <v>133</v>
      </c>
      <c r="B98" s="309" t="s">
        <v>115</v>
      </c>
      <c r="C98" s="309"/>
      <c r="D98" s="309"/>
      <c r="E98" s="302" t="s">
        <v>116</v>
      </c>
      <c r="F98" s="302" t="s">
        <v>117</v>
      </c>
    </row>
    <row r="99" spans="1:6" s="20" customFormat="1" ht="31.5">
      <c r="A99" s="308"/>
      <c r="B99" s="4" t="s">
        <v>118</v>
      </c>
      <c r="C99" s="4" t="s">
        <v>119</v>
      </c>
      <c r="D99" s="4" t="s">
        <v>120</v>
      </c>
      <c r="E99" s="300"/>
      <c r="F99" s="300"/>
    </row>
    <row r="100" spans="1:6" s="10" customFormat="1" ht="12" customHeight="1">
      <c r="A100" s="69" t="s">
        <v>292</v>
      </c>
      <c r="B100" s="70">
        <v>1</v>
      </c>
      <c r="C100" s="71">
        <v>0</v>
      </c>
      <c r="D100" s="72">
        <v>0</v>
      </c>
      <c r="E100" s="73">
        <v>1</v>
      </c>
      <c r="F100" s="74">
        <v>24</v>
      </c>
    </row>
    <row r="101" spans="1:6" s="10" customFormat="1" ht="12" customHeight="1">
      <c r="A101" s="69" t="s">
        <v>272</v>
      </c>
      <c r="B101" s="70">
        <v>1</v>
      </c>
      <c r="C101" s="71">
        <v>0</v>
      </c>
      <c r="D101" s="72">
        <v>0</v>
      </c>
      <c r="E101" s="73">
        <v>1</v>
      </c>
      <c r="F101" s="74">
        <v>65</v>
      </c>
    </row>
    <row r="102" spans="1:6" s="10" customFormat="1" ht="12" customHeight="1">
      <c r="A102" s="69" t="s">
        <v>273</v>
      </c>
      <c r="B102" s="70">
        <v>3</v>
      </c>
      <c r="C102" s="71">
        <v>0</v>
      </c>
      <c r="D102" s="72">
        <v>1</v>
      </c>
      <c r="E102" s="73">
        <v>4</v>
      </c>
      <c r="F102" s="74">
        <v>94</v>
      </c>
    </row>
    <row r="103" spans="1:6" s="10" customFormat="1" ht="12" customHeight="1">
      <c r="A103" s="69" t="s">
        <v>275</v>
      </c>
      <c r="B103" s="70">
        <v>2</v>
      </c>
      <c r="C103" s="71">
        <v>0</v>
      </c>
      <c r="D103" s="72">
        <v>0</v>
      </c>
      <c r="E103" s="73">
        <v>2</v>
      </c>
      <c r="F103" s="74">
        <v>58</v>
      </c>
    </row>
    <row r="104" spans="1:6" s="10" customFormat="1" ht="12" customHeight="1">
      <c r="A104" s="69" t="s">
        <v>277</v>
      </c>
      <c r="B104" s="70">
        <v>1</v>
      </c>
      <c r="C104" s="71">
        <v>0</v>
      </c>
      <c r="D104" s="72">
        <v>0</v>
      </c>
      <c r="E104" s="73">
        <v>1</v>
      </c>
      <c r="F104" s="74">
        <v>66</v>
      </c>
    </row>
    <row r="105" spans="1:6" s="10" customFormat="1" ht="12" customHeight="1">
      <c r="A105" s="69" t="s">
        <v>124</v>
      </c>
      <c r="B105" s="70">
        <v>17</v>
      </c>
      <c r="C105" s="71">
        <v>0</v>
      </c>
      <c r="D105" s="72">
        <v>0</v>
      </c>
      <c r="E105" s="73">
        <v>17</v>
      </c>
      <c r="F105" s="74">
        <v>506</v>
      </c>
    </row>
    <row r="106" spans="1:6" s="10" customFormat="1" ht="12" customHeight="1">
      <c r="A106" s="69" t="s">
        <v>278</v>
      </c>
      <c r="B106" s="70">
        <v>2</v>
      </c>
      <c r="C106" s="71">
        <v>0</v>
      </c>
      <c r="D106" s="72">
        <v>0</v>
      </c>
      <c r="E106" s="73">
        <v>2</v>
      </c>
      <c r="F106" s="74">
        <v>27</v>
      </c>
    </row>
    <row r="107" spans="1:6" s="10" customFormat="1" ht="12" customHeight="1">
      <c r="A107" s="69" t="s">
        <v>280</v>
      </c>
      <c r="B107" s="70">
        <v>1</v>
      </c>
      <c r="C107" s="71">
        <v>0</v>
      </c>
      <c r="D107" s="72">
        <v>0</v>
      </c>
      <c r="E107" s="73">
        <v>1</v>
      </c>
      <c r="F107" s="74">
        <v>30</v>
      </c>
    </row>
    <row r="108" spans="1:6" s="10" customFormat="1" ht="12" customHeight="1">
      <c r="A108" s="69" t="s">
        <v>293</v>
      </c>
      <c r="B108" s="70">
        <v>0</v>
      </c>
      <c r="C108" s="71">
        <v>1</v>
      </c>
      <c r="D108" s="72">
        <v>0</v>
      </c>
      <c r="E108" s="73">
        <v>1</v>
      </c>
      <c r="F108" s="74">
        <v>14</v>
      </c>
    </row>
    <row r="109" spans="1:6" s="10" customFormat="1" ht="12" customHeight="1">
      <c r="A109" s="69" t="s">
        <v>289</v>
      </c>
      <c r="B109" s="70">
        <v>1</v>
      </c>
      <c r="C109" s="71">
        <v>0</v>
      </c>
      <c r="D109" s="72">
        <v>0</v>
      </c>
      <c r="E109" s="73">
        <v>1</v>
      </c>
      <c r="F109" s="74">
        <v>62</v>
      </c>
    </row>
    <row r="110" spans="1:7" s="35" customFormat="1" ht="17.25" customHeight="1">
      <c r="A110" s="33" t="s">
        <v>298</v>
      </c>
      <c r="B110" s="34">
        <v>29</v>
      </c>
      <c r="C110" s="34">
        <v>1</v>
      </c>
      <c r="D110" s="34">
        <v>1</v>
      </c>
      <c r="E110" s="34">
        <v>31</v>
      </c>
      <c r="F110" s="34">
        <v>946</v>
      </c>
      <c r="G110" s="20"/>
    </row>
    <row r="112" s="68" customFormat="1" ht="12.75">
      <c r="A112" s="67" t="s">
        <v>419</v>
      </c>
    </row>
    <row r="113" s="68" customFormat="1" ht="12.75">
      <c r="A113" s="67" t="s">
        <v>420</v>
      </c>
    </row>
    <row r="116" spans="1:7" s="20" customFormat="1" ht="60.75" customHeight="1">
      <c r="A116" s="33" t="s">
        <v>466</v>
      </c>
      <c r="B116" s="295" t="s">
        <v>418</v>
      </c>
      <c r="C116" s="296"/>
      <c r="D116" s="296"/>
      <c r="E116" s="296"/>
      <c r="F116" s="297"/>
      <c r="G116" s="16"/>
    </row>
    <row r="117" spans="1:6" s="20" customFormat="1" ht="24" customHeight="1">
      <c r="A117" s="308" t="s">
        <v>133</v>
      </c>
      <c r="B117" s="309" t="s">
        <v>115</v>
      </c>
      <c r="C117" s="309"/>
      <c r="D117" s="309"/>
      <c r="E117" s="302" t="s">
        <v>116</v>
      </c>
      <c r="F117" s="302" t="s">
        <v>117</v>
      </c>
    </row>
    <row r="118" spans="1:6" s="20" customFormat="1" ht="31.5">
      <c r="A118" s="308"/>
      <c r="B118" s="4" t="s">
        <v>118</v>
      </c>
      <c r="C118" s="4" t="s">
        <v>119</v>
      </c>
      <c r="D118" s="4" t="s">
        <v>120</v>
      </c>
      <c r="E118" s="300"/>
      <c r="F118" s="300"/>
    </row>
    <row r="119" spans="1:6" s="10" customFormat="1" ht="12.75">
      <c r="A119" s="30" t="s">
        <v>336</v>
      </c>
      <c r="B119" s="31">
        <v>1</v>
      </c>
      <c r="C119" s="31">
        <v>0</v>
      </c>
      <c r="D119" s="31">
        <v>0</v>
      </c>
      <c r="E119" s="32">
        <v>1</v>
      </c>
      <c r="F119" s="31">
        <v>69</v>
      </c>
    </row>
    <row r="120" spans="1:6" s="10" customFormat="1" ht="12.75">
      <c r="A120" s="30" t="s">
        <v>335</v>
      </c>
      <c r="B120" s="31">
        <v>1</v>
      </c>
      <c r="C120" s="31">
        <v>0</v>
      </c>
      <c r="D120" s="31">
        <v>0</v>
      </c>
      <c r="E120" s="32">
        <v>1</v>
      </c>
      <c r="F120" s="31">
        <v>69</v>
      </c>
    </row>
    <row r="121" spans="1:6" s="10" customFormat="1" ht="12.75">
      <c r="A121" s="30" t="s">
        <v>125</v>
      </c>
      <c r="B121" s="31">
        <v>3</v>
      </c>
      <c r="C121" s="31">
        <v>0</v>
      </c>
      <c r="D121" s="31">
        <v>0</v>
      </c>
      <c r="E121" s="32">
        <v>3</v>
      </c>
      <c r="F121" s="31">
        <v>191</v>
      </c>
    </row>
    <row r="122" spans="1:6" s="10" customFormat="1" ht="12.75">
      <c r="A122" s="30" t="s">
        <v>330</v>
      </c>
      <c r="B122" s="31">
        <v>1</v>
      </c>
      <c r="C122" s="31">
        <v>0</v>
      </c>
      <c r="D122" s="31">
        <v>0</v>
      </c>
      <c r="E122" s="32">
        <v>1</v>
      </c>
      <c r="F122" s="31">
        <v>58</v>
      </c>
    </row>
    <row r="123" spans="1:6" s="10" customFormat="1" ht="12.75">
      <c r="A123" s="30" t="s">
        <v>329</v>
      </c>
      <c r="B123" s="31">
        <v>2</v>
      </c>
      <c r="C123" s="31">
        <v>0</v>
      </c>
      <c r="D123" s="31">
        <v>0</v>
      </c>
      <c r="E123" s="32">
        <v>2</v>
      </c>
      <c r="F123" s="31">
        <v>55</v>
      </c>
    </row>
    <row r="124" spans="1:6" s="10" customFormat="1" ht="12.75">
      <c r="A124" s="30" t="s">
        <v>337</v>
      </c>
      <c r="B124" s="31">
        <v>0</v>
      </c>
      <c r="C124" s="31">
        <v>0</v>
      </c>
      <c r="D124" s="31">
        <v>1</v>
      </c>
      <c r="E124" s="32">
        <v>1</v>
      </c>
      <c r="F124" s="31">
        <v>21</v>
      </c>
    </row>
    <row r="125" spans="1:6" s="10" customFormat="1" ht="12.75">
      <c r="A125" s="30" t="s">
        <v>338</v>
      </c>
      <c r="B125" s="31">
        <v>1</v>
      </c>
      <c r="C125" s="31">
        <v>0</v>
      </c>
      <c r="D125" s="31">
        <v>0</v>
      </c>
      <c r="E125" s="32">
        <v>1</v>
      </c>
      <c r="F125" s="31">
        <v>44</v>
      </c>
    </row>
    <row r="126" spans="1:6" s="10" customFormat="1" ht="12.75">
      <c r="A126" s="30" t="s">
        <v>339</v>
      </c>
      <c r="B126" s="31">
        <v>1</v>
      </c>
      <c r="C126" s="31">
        <v>0</v>
      </c>
      <c r="D126" s="31">
        <v>0</v>
      </c>
      <c r="E126" s="32">
        <v>1</v>
      </c>
      <c r="F126" s="31">
        <v>23</v>
      </c>
    </row>
    <row r="127" spans="1:6" s="10" customFormat="1" ht="12.75">
      <c r="A127" s="30" t="s">
        <v>340</v>
      </c>
      <c r="B127" s="31">
        <v>0</v>
      </c>
      <c r="C127" s="31">
        <v>1</v>
      </c>
      <c r="D127" s="31">
        <v>0</v>
      </c>
      <c r="E127" s="32">
        <v>1</v>
      </c>
      <c r="F127" s="31">
        <v>14</v>
      </c>
    </row>
    <row r="128" spans="1:6" s="10" customFormat="1" ht="12.75">
      <c r="A128" s="30" t="s">
        <v>323</v>
      </c>
      <c r="B128" s="31">
        <v>1</v>
      </c>
      <c r="C128" s="31">
        <v>0</v>
      </c>
      <c r="D128" s="31">
        <v>0</v>
      </c>
      <c r="E128" s="32">
        <v>1</v>
      </c>
      <c r="F128" s="31">
        <v>34</v>
      </c>
    </row>
    <row r="129" spans="1:6" s="10" customFormat="1" ht="12.75">
      <c r="A129" s="30" t="s">
        <v>341</v>
      </c>
      <c r="B129" s="31">
        <v>1</v>
      </c>
      <c r="C129" s="31">
        <v>0</v>
      </c>
      <c r="D129" s="31">
        <v>0</v>
      </c>
      <c r="E129" s="32">
        <v>1</v>
      </c>
      <c r="F129" s="31">
        <v>35</v>
      </c>
    </row>
    <row r="130" spans="1:6" s="10" customFormat="1" ht="12.75">
      <c r="A130" s="30" t="s">
        <v>342</v>
      </c>
      <c r="B130" s="31">
        <v>1</v>
      </c>
      <c r="C130" s="31">
        <v>0</v>
      </c>
      <c r="D130" s="31">
        <v>0</v>
      </c>
      <c r="E130" s="32">
        <v>1</v>
      </c>
      <c r="F130" s="31">
        <v>16</v>
      </c>
    </row>
    <row r="131" spans="1:6" s="10" customFormat="1" ht="12.75">
      <c r="A131" s="30" t="s">
        <v>343</v>
      </c>
      <c r="B131" s="31">
        <v>1</v>
      </c>
      <c r="C131" s="31">
        <v>0</v>
      </c>
      <c r="D131" s="31">
        <v>0</v>
      </c>
      <c r="E131" s="32">
        <v>1</v>
      </c>
      <c r="F131" s="31">
        <v>54</v>
      </c>
    </row>
    <row r="132" spans="1:6" s="10" customFormat="1" ht="12.75">
      <c r="A132" s="30" t="s">
        <v>344</v>
      </c>
      <c r="B132" s="31">
        <v>2</v>
      </c>
      <c r="C132" s="31">
        <v>0</v>
      </c>
      <c r="D132" s="31">
        <v>0</v>
      </c>
      <c r="E132" s="32">
        <v>2</v>
      </c>
      <c r="F132" s="31">
        <v>79</v>
      </c>
    </row>
    <row r="133" spans="1:6" s="10" customFormat="1" ht="12.75">
      <c r="A133" s="30" t="s">
        <v>345</v>
      </c>
      <c r="B133" s="31">
        <v>1</v>
      </c>
      <c r="C133" s="31">
        <v>0</v>
      </c>
      <c r="D133" s="31">
        <v>0</v>
      </c>
      <c r="E133" s="32">
        <v>1</v>
      </c>
      <c r="F133" s="31">
        <v>30</v>
      </c>
    </row>
    <row r="134" spans="1:6" s="10" customFormat="1" ht="12.75">
      <c r="A134" s="30" t="s">
        <v>346</v>
      </c>
      <c r="B134" s="31">
        <v>2</v>
      </c>
      <c r="C134" s="31">
        <v>1</v>
      </c>
      <c r="D134" s="31">
        <v>0</v>
      </c>
      <c r="E134" s="32">
        <v>3</v>
      </c>
      <c r="F134" s="31">
        <v>112</v>
      </c>
    </row>
    <row r="135" spans="1:6" s="10" customFormat="1" ht="12.75">
      <c r="A135" s="30" t="s">
        <v>310</v>
      </c>
      <c r="B135" s="31">
        <v>2</v>
      </c>
      <c r="C135" s="31">
        <v>0</v>
      </c>
      <c r="D135" s="31">
        <v>1</v>
      </c>
      <c r="E135" s="32">
        <v>3</v>
      </c>
      <c r="F135" s="31">
        <v>68</v>
      </c>
    </row>
    <row r="136" spans="1:6" s="10" customFormat="1" ht="12.75">
      <c r="A136" s="30" t="s">
        <v>301</v>
      </c>
      <c r="B136" s="31">
        <v>1</v>
      </c>
      <c r="C136" s="31">
        <v>0</v>
      </c>
      <c r="D136" s="31">
        <v>0</v>
      </c>
      <c r="E136" s="32">
        <v>1</v>
      </c>
      <c r="F136" s="31">
        <v>40</v>
      </c>
    </row>
    <row r="137" spans="1:7" s="35" customFormat="1" ht="17.25" customHeight="1">
      <c r="A137" s="33" t="s">
        <v>396</v>
      </c>
      <c r="B137" s="34">
        <v>22</v>
      </c>
      <c r="C137" s="34">
        <v>2</v>
      </c>
      <c r="D137" s="34">
        <v>2</v>
      </c>
      <c r="E137" s="34">
        <v>26</v>
      </c>
      <c r="F137" s="34">
        <v>1012</v>
      </c>
      <c r="G137" s="20"/>
    </row>
    <row r="138" ht="12" customHeight="1"/>
    <row r="139" s="66" customFormat="1" ht="12.75">
      <c r="A139" s="65" t="s">
        <v>417</v>
      </c>
    </row>
    <row r="141" spans="1:7" s="20" customFormat="1" ht="60.75" customHeight="1">
      <c r="A141" s="33" t="s">
        <v>467</v>
      </c>
      <c r="B141" s="295" t="s">
        <v>416</v>
      </c>
      <c r="C141" s="296"/>
      <c r="D141" s="296"/>
      <c r="E141" s="296"/>
      <c r="F141" s="297"/>
      <c r="G141" s="16"/>
    </row>
    <row r="142" spans="1:6" s="20" customFormat="1" ht="24" customHeight="1">
      <c r="A142" s="308" t="s">
        <v>133</v>
      </c>
      <c r="B142" s="309" t="s">
        <v>115</v>
      </c>
      <c r="C142" s="309"/>
      <c r="D142" s="309"/>
      <c r="E142" s="302" t="s">
        <v>116</v>
      </c>
      <c r="F142" s="302" t="s">
        <v>117</v>
      </c>
    </row>
    <row r="143" spans="1:6" s="20" customFormat="1" ht="31.5">
      <c r="A143" s="308"/>
      <c r="B143" s="4" t="s">
        <v>118</v>
      </c>
      <c r="C143" s="4" t="s">
        <v>119</v>
      </c>
      <c r="D143" s="4" t="s">
        <v>120</v>
      </c>
      <c r="E143" s="300"/>
      <c r="F143" s="300"/>
    </row>
    <row r="144" spans="1:6" s="10" customFormat="1" ht="12.75" customHeight="1">
      <c r="A144" s="30" t="s">
        <v>349</v>
      </c>
      <c r="B144" s="31">
        <v>1</v>
      </c>
      <c r="C144" s="31">
        <v>0</v>
      </c>
      <c r="D144" s="31">
        <v>0</v>
      </c>
      <c r="E144" s="32">
        <v>1</v>
      </c>
      <c r="F144" s="31">
        <v>14</v>
      </c>
    </row>
    <row r="145" spans="1:6" s="10" customFormat="1" ht="12.75" customHeight="1">
      <c r="A145" s="30" t="s">
        <v>363</v>
      </c>
      <c r="B145" s="31">
        <v>1</v>
      </c>
      <c r="C145" s="31">
        <v>0</v>
      </c>
      <c r="D145" s="31">
        <v>0</v>
      </c>
      <c r="E145" s="32">
        <v>1</v>
      </c>
      <c r="F145" s="31">
        <v>35</v>
      </c>
    </row>
    <row r="146" spans="1:6" s="10" customFormat="1" ht="12.75" customHeight="1">
      <c r="A146" s="30" t="s">
        <v>364</v>
      </c>
      <c r="B146" s="31">
        <v>1</v>
      </c>
      <c r="C146" s="31">
        <v>0</v>
      </c>
      <c r="D146" s="31">
        <v>0</v>
      </c>
      <c r="E146" s="32">
        <v>1</v>
      </c>
      <c r="F146" s="31">
        <v>19</v>
      </c>
    </row>
    <row r="147" spans="1:6" s="10" customFormat="1" ht="12.75" customHeight="1">
      <c r="A147" s="30" t="s">
        <v>365</v>
      </c>
      <c r="B147" s="31">
        <v>1</v>
      </c>
      <c r="C147" s="31">
        <v>0</v>
      </c>
      <c r="D147" s="31">
        <v>0</v>
      </c>
      <c r="E147" s="32">
        <v>1</v>
      </c>
      <c r="F147" s="31">
        <v>40</v>
      </c>
    </row>
    <row r="148" spans="1:7" s="35" customFormat="1" ht="17.25" customHeight="1">
      <c r="A148" s="33" t="s">
        <v>398</v>
      </c>
      <c r="B148" s="34">
        <f>SUM(B144:B147)</f>
        <v>4</v>
      </c>
      <c r="C148" s="34">
        <f>SUM(C144:C147)</f>
        <v>0</v>
      </c>
      <c r="D148" s="34">
        <f>SUM(D144:D147)</f>
        <v>0</v>
      </c>
      <c r="E148" s="34">
        <f>SUM(E144:E147)</f>
        <v>4</v>
      </c>
      <c r="F148" s="34">
        <f>SUM(F144:F147)</f>
        <v>108</v>
      </c>
      <c r="G148" s="20"/>
    </row>
    <row r="152" spans="1:8" s="20" customFormat="1" ht="60.75" customHeight="1">
      <c r="A152" s="33" t="s">
        <v>468</v>
      </c>
      <c r="B152" s="295" t="s">
        <v>415</v>
      </c>
      <c r="C152" s="296"/>
      <c r="D152" s="296"/>
      <c r="E152" s="296"/>
      <c r="F152" s="297"/>
      <c r="G152" s="16"/>
      <c r="H152" s="10"/>
    </row>
    <row r="153" spans="1:8" s="20" customFormat="1" ht="24" customHeight="1">
      <c r="A153" s="308" t="s">
        <v>133</v>
      </c>
      <c r="B153" s="309" t="s">
        <v>115</v>
      </c>
      <c r="C153" s="309"/>
      <c r="D153" s="309"/>
      <c r="E153" s="302" t="s">
        <v>116</v>
      </c>
      <c r="F153" s="302" t="s">
        <v>117</v>
      </c>
      <c r="H153" s="10"/>
    </row>
    <row r="154" spans="1:8" s="20" customFormat="1" ht="31.5">
      <c r="A154" s="308"/>
      <c r="B154" s="4" t="s">
        <v>118</v>
      </c>
      <c r="C154" s="4" t="s">
        <v>119</v>
      </c>
      <c r="D154" s="4" t="s">
        <v>120</v>
      </c>
      <c r="E154" s="300"/>
      <c r="F154" s="300"/>
      <c r="H154" s="10"/>
    </row>
    <row r="155" spans="1:6" s="10" customFormat="1" ht="12.75">
      <c r="A155" s="30" t="s">
        <v>379</v>
      </c>
      <c r="B155" s="31">
        <v>1</v>
      </c>
      <c r="C155" s="31">
        <v>0</v>
      </c>
      <c r="D155" s="31">
        <v>0</v>
      </c>
      <c r="E155" s="32">
        <v>1</v>
      </c>
      <c r="F155" s="31">
        <v>48</v>
      </c>
    </row>
    <row r="156" spans="1:6" s="10" customFormat="1" ht="12.75">
      <c r="A156" s="30" t="s">
        <v>380</v>
      </c>
      <c r="B156" s="31">
        <v>2</v>
      </c>
      <c r="C156" s="31">
        <v>0</v>
      </c>
      <c r="D156" s="31">
        <v>0</v>
      </c>
      <c r="E156" s="32">
        <v>2</v>
      </c>
      <c r="F156" s="31">
        <v>130</v>
      </c>
    </row>
    <row r="157" spans="1:6" s="10" customFormat="1" ht="12.75">
      <c r="A157" s="30" t="s">
        <v>375</v>
      </c>
      <c r="B157" s="31">
        <v>3</v>
      </c>
      <c r="C157" s="31">
        <v>0</v>
      </c>
      <c r="D157" s="31">
        <v>0</v>
      </c>
      <c r="E157" s="32">
        <v>3</v>
      </c>
      <c r="F157" s="31">
        <v>131</v>
      </c>
    </row>
    <row r="158" spans="1:6" s="10" customFormat="1" ht="12.75">
      <c r="A158" s="30" t="s">
        <v>127</v>
      </c>
      <c r="B158" s="31">
        <v>5</v>
      </c>
      <c r="C158" s="31">
        <v>0</v>
      </c>
      <c r="D158" s="31">
        <v>0</v>
      </c>
      <c r="E158" s="32">
        <v>5</v>
      </c>
      <c r="F158" s="31">
        <v>208</v>
      </c>
    </row>
    <row r="159" spans="1:6" s="10" customFormat="1" ht="12.75">
      <c r="A159" s="30" t="s">
        <v>381</v>
      </c>
      <c r="B159" s="31">
        <v>1</v>
      </c>
      <c r="C159" s="31">
        <v>0</v>
      </c>
      <c r="D159" s="31">
        <v>0</v>
      </c>
      <c r="E159" s="32">
        <v>1</v>
      </c>
      <c r="F159" s="31">
        <v>43</v>
      </c>
    </row>
    <row r="160" spans="1:6" s="10" customFormat="1" ht="12.75">
      <c r="A160" s="30" t="s">
        <v>382</v>
      </c>
      <c r="B160" s="31">
        <v>1</v>
      </c>
      <c r="C160" s="31">
        <v>0</v>
      </c>
      <c r="D160" s="31">
        <v>0</v>
      </c>
      <c r="E160" s="32">
        <v>1</v>
      </c>
      <c r="F160" s="31">
        <v>40</v>
      </c>
    </row>
    <row r="161" spans="1:7" s="35" customFormat="1" ht="17.25" customHeight="1">
      <c r="A161" s="33" t="s">
        <v>401</v>
      </c>
      <c r="B161" s="34">
        <v>13</v>
      </c>
      <c r="C161" s="34">
        <v>0</v>
      </c>
      <c r="D161" s="34">
        <v>0</v>
      </c>
      <c r="E161" s="34">
        <v>13</v>
      </c>
      <c r="F161" s="34">
        <v>600</v>
      </c>
      <c r="G161" s="20"/>
    </row>
    <row r="162" spans="1:6" ht="12.75">
      <c r="A162" s="10"/>
      <c r="B162" s="41"/>
      <c r="C162" s="41"/>
      <c r="D162" s="41"/>
      <c r="E162" s="41"/>
      <c r="F162" s="42"/>
    </row>
    <row r="163" ht="12.75">
      <c r="A163" s="64" t="s">
        <v>414</v>
      </c>
    </row>
    <row r="165" spans="1:7" s="20" customFormat="1" ht="60.75" customHeight="1">
      <c r="A165" s="33" t="s">
        <v>469</v>
      </c>
      <c r="B165" s="295" t="s">
        <v>413</v>
      </c>
      <c r="C165" s="296"/>
      <c r="D165" s="296"/>
      <c r="E165" s="296"/>
      <c r="F165" s="297"/>
      <c r="G165" s="16"/>
    </row>
    <row r="166" spans="1:6" s="20" customFormat="1" ht="24" customHeight="1">
      <c r="A166" s="308" t="s">
        <v>133</v>
      </c>
      <c r="B166" s="309" t="s">
        <v>115</v>
      </c>
      <c r="C166" s="309"/>
      <c r="D166" s="309"/>
      <c r="E166" s="302" t="s">
        <v>116</v>
      </c>
      <c r="F166" s="302" t="s">
        <v>117</v>
      </c>
    </row>
    <row r="167" spans="1:6" s="20" customFormat="1" ht="31.5">
      <c r="A167" s="308"/>
      <c r="B167" s="4" t="s">
        <v>118</v>
      </c>
      <c r="C167" s="4" t="s">
        <v>119</v>
      </c>
      <c r="D167" s="4" t="s">
        <v>120</v>
      </c>
      <c r="E167" s="300"/>
      <c r="F167" s="300"/>
    </row>
    <row r="168" spans="1:6" s="10" customFormat="1" ht="12.75">
      <c r="A168" s="30" t="s">
        <v>207</v>
      </c>
      <c r="B168" s="31">
        <v>0</v>
      </c>
      <c r="C168" s="31">
        <v>1</v>
      </c>
      <c r="D168" s="31">
        <v>0</v>
      </c>
      <c r="E168" s="32">
        <v>1</v>
      </c>
      <c r="F168" s="31">
        <v>23</v>
      </c>
    </row>
    <row r="169" spans="1:6" s="10" customFormat="1" ht="12.75">
      <c r="A169" s="30" t="s">
        <v>198</v>
      </c>
      <c r="B169" s="31">
        <v>3</v>
      </c>
      <c r="C169" s="31">
        <v>0</v>
      </c>
      <c r="D169" s="31">
        <v>0</v>
      </c>
      <c r="E169" s="32">
        <v>3</v>
      </c>
      <c r="F169" s="31">
        <v>125</v>
      </c>
    </row>
    <row r="170" spans="1:6" s="10" customFormat="1" ht="12.75">
      <c r="A170" s="30" t="s">
        <v>200</v>
      </c>
      <c r="B170" s="31">
        <v>2</v>
      </c>
      <c r="C170" s="31">
        <v>1</v>
      </c>
      <c r="D170" s="31">
        <v>0</v>
      </c>
      <c r="E170" s="32">
        <v>3</v>
      </c>
      <c r="F170" s="31">
        <v>113</v>
      </c>
    </row>
    <row r="171" spans="1:6" s="10" customFormat="1" ht="12.75">
      <c r="A171" s="30" t="s">
        <v>201</v>
      </c>
      <c r="B171" s="31">
        <v>1</v>
      </c>
      <c r="C171" s="31">
        <v>0</v>
      </c>
      <c r="D171" s="31">
        <v>0</v>
      </c>
      <c r="E171" s="32">
        <v>1</v>
      </c>
      <c r="F171" s="31">
        <v>18</v>
      </c>
    </row>
    <row r="172" spans="1:6" s="10" customFormat="1" ht="12.75">
      <c r="A172" s="30" t="s">
        <v>208</v>
      </c>
      <c r="B172" s="31">
        <v>1</v>
      </c>
      <c r="C172" s="31">
        <v>0</v>
      </c>
      <c r="D172" s="31">
        <v>0</v>
      </c>
      <c r="E172" s="32">
        <v>1</v>
      </c>
      <c r="F172" s="31">
        <v>34</v>
      </c>
    </row>
    <row r="173" spans="1:6" s="10" customFormat="1" ht="12.75">
      <c r="A173" s="30" t="s">
        <v>209</v>
      </c>
      <c r="B173" s="31">
        <v>0</v>
      </c>
      <c r="C173" s="31">
        <v>1</v>
      </c>
      <c r="D173" s="31">
        <v>0</v>
      </c>
      <c r="E173" s="32">
        <v>1</v>
      </c>
      <c r="F173" s="31">
        <v>14</v>
      </c>
    </row>
    <row r="174" spans="1:6" s="10" customFormat="1" ht="12.75">
      <c r="A174" s="30" t="s">
        <v>210</v>
      </c>
      <c r="B174" s="31">
        <v>1</v>
      </c>
      <c r="C174" s="31">
        <v>0</v>
      </c>
      <c r="D174" s="31">
        <v>0</v>
      </c>
      <c r="E174" s="32">
        <v>1</v>
      </c>
      <c r="F174" s="31">
        <v>28</v>
      </c>
    </row>
    <row r="175" spans="1:6" s="10" customFormat="1" ht="12.75">
      <c r="A175" s="30" t="s">
        <v>211</v>
      </c>
      <c r="B175" s="31">
        <v>1</v>
      </c>
      <c r="C175" s="31">
        <v>0</v>
      </c>
      <c r="D175" s="31">
        <v>0</v>
      </c>
      <c r="E175" s="32">
        <v>1</v>
      </c>
      <c r="F175" s="31">
        <v>23</v>
      </c>
    </row>
    <row r="176" spans="1:6" s="10" customFormat="1" ht="12.75">
      <c r="A176" s="30" t="s">
        <v>212</v>
      </c>
      <c r="B176" s="31">
        <v>1</v>
      </c>
      <c r="C176" s="31">
        <v>0</v>
      </c>
      <c r="D176" s="31">
        <v>0</v>
      </c>
      <c r="E176" s="32">
        <v>1</v>
      </c>
      <c r="F176" s="31">
        <v>18</v>
      </c>
    </row>
    <row r="177" spans="1:6" s="10" customFormat="1" ht="12.75">
      <c r="A177" s="30" t="s">
        <v>213</v>
      </c>
      <c r="B177" s="31">
        <v>1</v>
      </c>
      <c r="C177" s="31">
        <v>0</v>
      </c>
      <c r="D177" s="31">
        <v>0</v>
      </c>
      <c r="E177" s="32">
        <v>1</v>
      </c>
      <c r="F177" s="31">
        <v>52</v>
      </c>
    </row>
    <row r="178" spans="1:6" s="10" customFormat="1" ht="12.75">
      <c r="A178" s="30" t="s">
        <v>214</v>
      </c>
      <c r="B178" s="31">
        <v>0</v>
      </c>
      <c r="C178" s="31">
        <v>1</v>
      </c>
      <c r="D178" s="31">
        <v>0</v>
      </c>
      <c r="E178" s="32">
        <v>1</v>
      </c>
      <c r="F178" s="31">
        <v>7</v>
      </c>
    </row>
    <row r="179" spans="1:7" s="35" customFormat="1" ht="17.25" customHeight="1">
      <c r="A179" s="33" t="s">
        <v>402</v>
      </c>
      <c r="B179" s="34">
        <v>11</v>
      </c>
      <c r="C179" s="34">
        <v>4</v>
      </c>
      <c r="D179" s="34">
        <v>0</v>
      </c>
      <c r="E179" s="34">
        <v>15</v>
      </c>
      <c r="F179" s="34">
        <v>455</v>
      </c>
      <c r="G179" s="20"/>
    </row>
    <row r="184" spans="1:7" s="20" customFormat="1" ht="60.75" customHeight="1">
      <c r="A184" s="33" t="s">
        <v>470</v>
      </c>
      <c r="B184" s="295" t="s">
        <v>412</v>
      </c>
      <c r="C184" s="296"/>
      <c r="D184" s="296"/>
      <c r="E184" s="296"/>
      <c r="F184" s="297"/>
      <c r="G184" s="16"/>
    </row>
    <row r="185" spans="1:6" s="20" customFormat="1" ht="24" customHeight="1">
      <c r="A185" s="308" t="s">
        <v>133</v>
      </c>
      <c r="B185" s="309" t="s">
        <v>115</v>
      </c>
      <c r="C185" s="309"/>
      <c r="D185" s="309"/>
      <c r="E185" s="302" t="s">
        <v>116</v>
      </c>
      <c r="F185" s="302" t="s">
        <v>117</v>
      </c>
    </row>
    <row r="186" spans="1:6" s="20" customFormat="1" ht="31.5">
      <c r="A186" s="308"/>
      <c r="B186" s="4" t="s">
        <v>118</v>
      </c>
      <c r="C186" s="4" t="s">
        <v>119</v>
      </c>
      <c r="D186" s="4" t="s">
        <v>120</v>
      </c>
      <c r="E186" s="300"/>
      <c r="F186" s="300"/>
    </row>
    <row r="187" spans="1:6" s="10" customFormat="1" ht="12.75">
      <c r="A187" s="30" t="s">
        <v>391</v>
      </c>
      <c r="B187" s="31">
        <v>1</v>
      </c>
      <c r="C187" s="31">
        <v>0</v>
      </c>
      <c r="D187" s="31">
        <v>0</v>
      </c>
      <c r="E187" s="32">
        <f>SUM(B187:D187)</f>
        <v>1</v>
      </c>
      <c r="F187" s="31">
        <v>24</v>
      </c>
    </row>
    <row r="188" spans="1:6" s="10" customFormat="1" ht="12.75">
      <c r="A188" s="30" t="s">
        <v>411</v>
      </c>
      <c r="B188" s="31">
        <v>1</v>
      </c>
      <c r="C188" s="31">
        <v>0</v>
      </c>
      <c r="D188" s="31">
        <v>0</v>
      </c>
      <c r="E188" s="32">
        <f>SUM(B188:D188)</f>
        <v>1</v>
      </c>
      <c r="F188" s="31">
        <v>22</v>
      </c>
    </row>
    <row r="189" spans="1:6" s="10" customFormat="1" ht="12.75">
      <c r="A189" s="30" t="s">
        <v>410</v>
      </c>
      <c r="B189" s="31">
        <v>1</v>
      </c>
      <c r="C189" s="31">
        <v>0</v>
      </c>
      <c r="D189" s="31">
        <v>0</v>
      </c>
      <c r="E189" s="32">
        <f>SUM(B189:D189)</f>
        <v>1</v>
      </c>
      <c r="F189" s="31">
        <v>38</v>
      </c>
    </row>
    <row r="190" spans="1:6" s="10" customFormat="1" ht="12.75">
      <c r="A190" s="30" t="s">
        <v>409</v>
      </c>
      <c r="B190" s="31">
        <v>1</v>
      </c>
      <c r="C190" s="31">
        <v>0</v>
      </c>
      <c r="D190" s="31">
        <v>0</v>
      </c>
      <c r="E190" s="32">
        <f>SUM(B190:D190)</f>
        <v>1</v>
      </c>
      <c r="F190" s="31">
        <v>20</v>
      </c>
    </row>
    <row r="191" spans="1:6" s="10" customFormat="1" ht="12.75">
      <c r="A191" s="30" t="s">
        <v>408</v>
      </c>
      <c r="B191" s="31">
        <v>1</v>
      </c>
      <c r="C191" s="31">
        <v>0</v>
      </c>
      <c r="D191" s="31">
        <v>0</v>
      </c>
      <c r="E191" s="32">
        <f>SUM(B191:D191)</f>
        <v>1</v>
      </c>
      <c r="F191" s="31">
        <v>45</v>
      </c>
    </row>
    <row r="192" spans="1:7" s="35" customFormat="1" ht="17.25" customHeight="1">
      <c r="A192" s="33" t="s">
        <v>404</v>
      </c>
      <c r="B192" s="34">
        <f>SUM(B187:B191)</f>
        <v>5</v>
      </c>
      <c r="C192" s="34">
        <f>SUM(C187:C191)</f>
        <v>0</v>
      </c>
      <c r="D192" s="34">
        <f>SUM(D187:D191)</f>
        <v>0</v>
      </c>
      <c r="E192" s="34">
        <f>SUM(E187:E191)</f>
        <v>5</v>
      </c>
      <c r="F192" s="34">
        <f>SUM(F187:F191)</f>
        <v>149</v>
      </c>
      <c r="G192" s="20"/>
    </row>
  </sheetData>
  <mergeCells count="53">
    <mergeCell ref="B1:H1"/>
    <mergeCell ref="A3:A4"/>
    <mergeCell ref="B3:D3"/>
    <mergeCell ref="E3:E4"/>
    <mergeCell ref="F3:F4"/>
    <mergeCell ref="G3:G4"/>
    <mergeCell ref="H3:H4"/>
    <mergeCell ref="B184:F184"/>
    <mergeCell ref="A185:A186"/>
    <mergeCell ref="B185:D185"/>
    <mergeCell ref="E185:E186"/>
    <mergeCell ref="F185:F186"/>
    <mergeCell ref="B165:F165"/>
    <mergeCell ref="A166:A167"/>
    <mergeCell ref="B166:D166"/>
    <mergeCell ref="E166:E167"/>
    <mergeCell ref="F166:F167"/>
    <mergeCell ref="B152:F152"/>
    <mergeCell ref="A153:A154"/>
    <mergeCell ref="B153:D153"/>
    <mergeCell ref="E153:E154"/>
    <mergeCell ref="F153:F154"/>
    <mergeCell ref="B141:F141"/>
    <mergeCell ref="A142:A143"/>
    <mergeCell ref="B142:D142"/>
    <mergeCell ref="E142:E143"/>
    <mergeCell ref="F142:F143"/>
    <mergeCell ref="B116:F116"/>
    <mergeCell ref="A117:A118"/>
    <mergeCell ref="B117:D117"/>
    <mergeCell ref="E117:E118"/>
    <mergeCell ref="F117:F118"/>
    <mergeCell ref="B97:F97"/>
    <mergeCell ref="A98:A99"/>
    <mergeCell ref="B98:D98"/>
    <mergeCell ref="E98:E99"/>
    <mergeCell ref="F98:F99"/>
    <mergeCell ref="B80:F80"/>
    <mergeCell ref="A81:A82"/>
    <mergeCell ref="B81:D81"/>
    <mergeCell ref="E81:E82"/>
    <mergeCell ref="F81:F82"/>
    <mergeCell ref="B65:F65"/>
    <mergeCell ref="A66:A67"/>
    <mergeCell ref="B66:D66"/>
    <mergeCell ref="E66:E67"/>
    <mergeCell ref="F66:F67"/>
    <mergeCell ref="A50:H50"/>
    <mergeCell ref="B52:F52"/>
    <mergeCell ref="A53:A54"/>
    <mergeCell ref="B53:D53"/>
    <mergeCell ref="E53:E54"/>
    <mergeCell ref="F53:F54"/>
  </mergeCells>
  <printOptions horizontalCentered="1"/>
  <pageMargins left="0" right="0" top="0.5905511811023623" bottom="0.5905511811023623" header="0.31496062992125984" footer="0.31496062992125984"/>
  <pageSetup horizontalDpi="600" verticalDpi="600" orientation="portrait" paperSize="9" r:id="rId2"/>
  <rowBreaks count="1" manualBreakCount="1">
    <brk id="14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3.28125" style="47" customWidth="1"/>
    <col min="2" max="3" width="8.8515625" style="47" customWidth="1"/>
    <col min="4" max="4" width="11.28125" style="47" customWidth="1"/>
    <col min="5" max="5" width="8.8515625" style="47" customWidth="1"/>
    <col min="6" max="6" width="10.28125" style="47" customWidth="1"/>
    <col min="7" max="7" width="8.8515625" style="47" customWidth="1"/>
    <col min="8" max="8" width="10.28125" style="47" customWidth="1"/>
    <col min="9" max="16384" width="8.8515625" style="47" customWidth="1"/>
  </cols>
  <sheetData>
    <row r="1" spans="1:8" s="85" customFormat="1" ht="42.75" customHeight="1">
      <c r="A1" s="1" t="s">
        <v>148</v>
      </c>
      <c r="B1" s="303" t="s">
        <v>256</v>
      </c>
      <c r="C1" s="284"/>
      <c r="D1" s="284"/>
      <c r="E1" s="284"/>
      <c r="F1" s="284"/>
      <c r="G1" s="284"/>
      <c r="H1" s="285"/>
    </row>
    <row r="2" spans="1:8" s="85" customFormat="1" ht="12.75">
      <c r="A2" s="90"/>
      <c r="B2" s="90"/>
      <c r="C2" s="90"/>
      <c r="D2" s="90"/>
      <c r="E2" s="90"/>
      <c r="F2" s="90"/>
      <c r="G2" s="90"/>
      <c r="H2" s="90"/>
    </row>
    <row r="3" spans="1:8" s="85" customFormat="1" ht="12.75" customHeight="1">
      <c r="A3" s="286" t="s">
        <v>145</v>
      </c>
      <c r="B3" s="288" t="s">
        <v>115</v>
      </c>
      <c r="C3" s="289"/>
      <c r="D3" s="304"/>
      <c r="E3" s="305" t="s">
        <v>116</v>
      </c>
      <c r="F3" s="307" t="s">
        <v>259</v>
      </c>
      <c r="G3" s="307" t="s">
        <v>117</v>
      </c>
      <c r="H3" s="307" t="s">
        <v>260</v>
      </c>
    </row>
    <row r="4" spans="1:8" s="85" customFormat="1" ht="33.75">
      <c r="A4" s="287"/>
      <c r="B4" s="21" t="s">
        <v>118</v>
      </c>
      <c r="C4" s="25" t="s">
        <v>119</v>
      </c>
      <c r="D4" s="21" t="s">
        <v>120</v>
      </c>
      <c r="E4" s="306"/>
      <c r="F4" s="307"/>
      <c r="G4" s="307"/>
      <c r="H4" s="307"/>
    </row>
    <row r="5" spans="1:8" s="90" customFormat="1" ht="12.75">
      <c r="A5" s="6" t="s">
        <v>121</v>
      </c>
      <c r="B5" s="91">
        <f>B63</f>
        <v>7</v>
      </c>
      <c r="C5" s="93">
        <f>C63</f>
        <v>6</v>
      </c>
      <c r="D5" s="93">
        <f>D63</f>
        <v>2</v>
      </c>
      <c r="E5" s="102">
        <f>E63</f>
        <v>15</v>
      </c>
      <c r="F5" s="103">
        <f>E5/$E$14*100</f>
        <v>8.108108108108109</v>
      </c>
      <c r="G5" s="91">
        <f>F63</f>
        <v>358</v>
      </c>
      <c r="H5" s="104">
        <f>G5/$G$14*100</f>
        <v>8.525839485591808</v>
      </c>
    </row>
    <row r="6" spans="1:8" s="90" customFormat="1" ht="12.75">
      <c r="A6" s="6" t="s">
        <v>122</v>
      </c>
      <c r="B6" s="91">
        <f>B74</f>
        <v>6</v>
      </c>
      <c r="C6" s="93">
        <f>C74</f>
        <v>1</v>
      </c>
      <c r="D6" s="93">
        <f>D74</f>
        <v>0</v>
      </c>
      <c r="E6" s="102">
        <f>E74</f>
        <v>7</v>
      </c>
      <c r="F6" s="103">
        <f aca="true" t="shared" si="0" ref="F6:F14">E6/$E$14*100</f>
        <v>3.783783783783784</v>
      </c>
      <c r="G6" s="91">
        <f>F74</f>
        <v>173</v>
      </c>
      <c r="H6" s="104">
        <f aca="true" t="shared" si="1" ref="H6:H14">G6/$G$14*100</f>
        <v>4.120028578232913</v>
      </c>
    </row>
    <row r="7" spans="1:8" s="90" customFormat="1" ht="12.75">
      <c r="A7" s="6" t="s">
        <v>123</v>
      </c>
      <c r="B7" s="91">
        <f>B101</f>
        <v>4</v>
      </c>
      <c r="C7" s="93">
        <f>C101</f>
        <v>2</v>
      </c>
      <c r="D7" s="93">
        <f>D101</f>
        <v>25</v>
      </c>
      <c r="E7" s="102">
        <f>E101</f>
        <v>31</v>
      </c>
      <c r="F7" s="103">
        <f t="shared" si="0"/>
        <v>16.756756756756758</v>
      </c>
      <c r="G7" s="91">
        <f>F101</f>
        <v>678</v>
      </c>
      <c r="H7" s="104">
        <f t="shared" si="1"/>
        <v>16.146701595618005</v>
      </c>
    </row>
    <row r="8" spans="1:8" s="90" customFormat="1" ht="12.75">
      <c r="A8" s="6" t="s">
        <v>124</v>
      </c>
      <c r="B8" s="91">
        <f>B119</f>
        <v>16</v>
      </c>
      <c r="C8" s="93">
        <f>C119</f>
        <v>1</v>
      </c>
      <c r="D8" s="93">
        <f>D119</f>
        <v>6</v>
      </c>
      <c r="E8" s="102">
        <f>E119</f>
        <v>23</v>
      </c>
      <c r="F8" s="103">
        <f t="shared" si="0"/>
        <v>12.432432432432433</v>
      </c>
      <c r="G8" s="91">
        <f>F119</f>
        <v>625</v>
      </c>
      <c r="H8" s="104">
        <f t="shared" si="1"/>
        <v>14.884496308644914</v>
      </c>
    </row>
    <row r="9" spans="1:8" s="90" customFormat="1" ht="12.75">
      <c r="A9" s="6" t="s">
        <v>125</v>
      </c>
      <c r="B9" s="91">
        <f>B139</f>
        <v>18</v>
      </c>
      <c r="C9" s="93">
        <f>C139</f>
        <v>6</v>
      </c>
      <c r="D9" s="93">
        <f>D139</f>
        <v>13</v>
      </c>
      <c r="E9" s="102">
        <f>E139</f>
        <v>37</v>
      </c>
      <c r="F9" s="103">
        <f t="shared" si="0"/>
        <v>20</v>
      </c>
      <c r="G9" s="91">
        <f>F139</f>
        <v>819</v>
      </c>
      <c r="H9" s="104">
        <f t="shared" si="1"/>
        <v>19.5046439628483</v>
      </c>
    </row>
    <row r="10" spans="1:8" s="90" customFormat="1" ht="12.75">
      <c r="A10" s="6" t="s">
        <v>126</v>
      </c>
      <c r="B10" s="91">
        <f>B151</f>
        <v>4</v>
      </c>
      <c r="C10" s="93">
        <f>C151</f>
        <v>1</v>
      </c>
      <c r="D10" s="93">
        <f>D151</f>
        <v>1</v>
      </c>
      <c r="E10" s="102">
        <f>E151</f>
        <v>6</v>
      </c>
      <c r="F10" s="103">
        <f t="shared" si="0"/>
        <v>3.2432432432432434</v>
      </c>
      <c r="G10" s="91">
        <f>F151</f>
        <v>141</v>
      </c>
      <c r="H10" s="104">
        <f t="shared" si="1"/>
        <v>3.3579423672302933</v>
      </c>
    </row>
    <row r="11" spans="1:8" s="90" customFormat="1" ht="12.75">
      <c r="A11" s="6" t="s">
        <v>127</v>
      </c>
      <c r="B11" s="91">
        <f>B164</f>
        <v>7</v>
      </c>
      <c r="C11" s="93">
        <f>C164</f>
        <v>5</v>
      </c>
      <c r="D11" s="93">
        <f>D164</f>
        <v>17</v>
      </c>
      <c r="E11" s="102">
        <f>E164</f>
        <v>29</v>
      </c>
      <c r="F11" s="103">
        <f t="shared" si="0"/>
        <v>15.675675675675677</v>
      </c>
      <c r="G11" s="91">
        <f>F164</f>
        <v>592</v>
      </c>
      <c r="H11" s="104">
        <f t="shared" si="1"/>
        <v>14.098594903548465</v>
      </c>
    </row>
    <row r="12" spans="1:8" s="90" customFormat="1" ht="12.75">
      <c r="A12" s="6" t="s">
        <v>128</v>
      </c>
      <c r="B12" s="91">
        <f>B186</f>
        <v>7</v>
      </c>
      <c r="C12" s="93">
        <f>C186</f>
        <v>5</v>
      </c>
      <c r="D12" s="93">
        <f>D186</f>
        <v>23</v>
      </c>
      <c r="E12" s="102">
        <f>E186</f>
        <v>35</v>
      </c>
      <c r="F12" s="103">
        <f t="shared" si="0"/>
        <v>18.91891891891892</v>
      </c>
      <c r="G12" s="91">
        <f>F186</f>
        <v>761</v>
      </c>
      <c r="H12" s="104">
        <f t="shared" si="1"/>
        <v>18.12336270540605</v>
      </c>
    </row>
    <row r="13" spans="1:8" s="90" customFormat="1" ht="12.75">
      <c r="A13" s="6" t="s">
        <v>129</v>
      </c>
      <c r="B13" s="91">
        <f>B194</f>
        <v>1</v>
      </c>
      <c r="C13" s="93">
        <f>C194</f>
        <v>0</v>
      </c>
      <c r="D13" s="93">
        <f>D194</f>
        <v>1</v>
      </c>
      <c r="E13" s="102">
        <f>E194</f>
        <v>2</v>
      </c>
      <c r="F13" s="103">
        <f t="shared" si="0"/>
        <v>1.0810810810810811</v>
      </c>
      <c r="G13" s="91">
        <f>F194</f>
        <v>52</v>
      </c>
      <c r="H13" s="104">
        <f t="shared" si="1"/>
        <v>1.238390092879257</v>
      </c>
    </row>
    <row r="14" spans="1:8" s="15" customFormat="1" ht="19.5" customHeight="1">
      <c r="A14" s="11" t="s">
        <v>130</v>
      </c>
      <c r="B14" s="12">
        <f>SUM(B5:B13)</f>
        <v>70</v>
      </c>
      <c r="C14" s="12">
        <f>SUM(C5:C13)</f>
        <v>27</v>
      </c>
      <c r="D14" s="12">
        <f>SUM(D5:D13)</f>
        <v>88</v>
      </c>
      <c r="E14" s="12">
        <f>SUM(E5:E13)</f>
        <v>185</v>
      </c>
      <c r="F14" s="27">
        <f t="shared" si="0"/>
        <v>100</v>
      </c>
      <c r="G14" s="12">
        <f>SUM(G5:G13)</f>
        <v>4199</v>
      </c>
      <c r="H14" s="28">
        <f t="shared" si="1"/>
        <v>100</v>
      </c>
    </row>
    <row r="15" spans="1:8" ht="13.5" customHeight="1">
      <c r="A15" s="90"/>
      <c r="B15" s="90"/>
      <c r="C15" s="90"/>
      <c r="D15" s="90"/>
      <c r="E15" s="90"/>
      <c r="F15" s="90"/>
      <c r="G15" s="90"/>
      <c r="H15" s="90"/>
    </row>
    <row r="16" spans="1:8" ht="12.75">
      <c r="A16" s="26" t="s">
        <v>131</v>
      </c>
      <c r="B16" s="2"/>
      <c r="C16" s="2"/>
      <c r="D16" s="17"/>
      <c r="E16" s="18"/>
      <c r="F16" s="90"/>
      <c r="G16" s="2"/>
      <c r="H16" s="2"/>
    </row>
    <row r="17" ht="12.75">
      <c r="F17" s="90"/>
    </row>
    <row r="18" ht="12.75">
      <c r="F18" s="90"/>
    </row>
    <row r="19" ht="12.75">
      <c r="F19" s="90"/>
    </row>
    <row r="20" ht="12.75">
      <c r="F20" s="90"/>
    </row>
    <row r="21" spans="2:6" ht="12.75">
      <c r="B21" s="6" t="s">
        <v>121</v>
      </c>
      <c r="C21" s="102">
        <v>15</v>
      </c>
      <c r="F21" s="90"/>
    </row>
    <row r="22" spans="2:6" ht="12.75">
      <c r="B22" s="6" t="s">
        <v>122</v>
      </c>
      <c r="C22" s="102">
        <v>7</v>
      </c>
      <c r="F22" s="90"/>
    </row>
    <row r="23" spans="2:6" ht="12.75">
      <c r="B23" s="6" t="s">
        <v>123</v>
      </c>
      <c r="C23" s="102">
        <v>31</v>
      </c>
      <c r="F23" s="90"/>
    </row>
    <row r="24" spans="2:6" ht="12.75">
      <c r="B24" s="6" t="s">
        <v>124</v>
      </c>
      <c r="C24" s="102">
        <v>23</v>
      </c>
      <c r="F24" s="90"/>
    </row>
    <row r="25" spans="2:6" ht="12.75">
      <c r="B25" s="6" t="s">
        <v>125</v>
      </c>
      <c r="C25" s="102">
        <v>37</v>
      </c>
      <c r="F25" s="90"/>
    </row>
    <row r="26" spans="2:6" ht="12.75">
      <c r="B26" s="6" t="s">
        <v>126</v>
      </c>
      <c r="C26" s="102">
        <v>6</v>
      </c>
      <c r="F26" s="90"/>
    </row>
    <row r="27" spans="2:6" ht="12.75">
      <c r="B27" s="6" t="s">
        <v>127</v>
      </c>
      <c r="C27" s="102">
        <v>29</v>
      </c>
      <c r="F27" s="90"/>
    </row>
    <row r="28" spans="2:6" ht="12.75">
      <c r="B28" s="6" t="s">
        <v>128</v>
      </c>
      <c r="C28" s="102">
        <v>35</v>
      </c>
      <c r="F28" s="90"/>
    </row>
    <row r="29" spans="2:6" ht="12.75">
      <c r="B29" s="6" t="s">
        <v>129</v>
      </c>
      <c r="C29" s="102">
        <v>2</v>
      </c>
      <c r="F29" s="90"/>
    </row>
    <row r="30" ht="12.75">
      <c r="F30" s="90"/>
    </row>
    <row r="31" ht="12.75">
      <c r="F31" s="90"/>
    </row>
    <row r="32" ht="12.75">
      <c r="F32" s="90"/>
    </row>
    <row r="33" ht="12.75">
      <c r="F33" s="90"/>
    </row>
    <row r="34" ht="12.75">
      <c r="F34" s="90"/>
    </row>
    <row r="35" ht="12.75">
      <c r="F35" s="90"/>
    </row>
    <row r="36" ht="12.75">
      <c r="F36" s="90"/>
    </row>
    <row r="37" ht="12.75">
      <c r="F37" s="90"/>
    </row>
    <row r="38" ht="12.75">
      <c r="F38" s="90"/>
    </row>
    <row r="39" ht="12.75">
      <c r="F39" s="90"/>
    </row>
    <row r="40" ht="12.75">
      <c r="F40" s="90"/>
    </row>
    <row r="41" ht="12.75">
      <c r="F41" s="90"/>
    </row>
    <row r="42" ht="12.75">
      <c r="F42" s="90"/>
    </row>
    <row r="43" ht="12.75">
      <c r="F43" s="90"/>
    </row>
    <row r="44" ht="12.75">
      <c r="F44" s="90"/>
    </row>
    <row r="45" ht="12.75">
      <c r="F45" s="90"/>
    </row>
    <row r="46" ht="12.75">
      <c r="F46" s="90"/>
    </row>
    <row r="47" ht="12.75">
      <c r="F47" s="90"/>
    </row>
    <row r="48" ht="12.75">
      <c r="F48" s="90"/>
    </row>
    <row r="49" ht="12.75">
      <c r="F49" s="90"/>
    </row>
    <row r="50" s="2" customFormat="1" ht="29.25" customHeight="1"/>
    <row r="51" ht="12.75" hidden="1">
      <c r="F51" s="90"/>
    </row>
    <row r="52" spans="1:8" ht="27" customHeight="1">
      <c r="A52" s="294" t="s">
        <v>132</v>
      </c>
      <c r="B52" s="294"/>
      <c r="C52" s="294"/>
      <c r="D52" s="294"/>
      <c r="E52" s="294"/>
      <c r="F52" s="294"/>
      <c r="G52" s="294"/>
      <c r="H52" s="294"/>
    </row>
    <row r="53" ht="12.75">
      <c r="F53" s="90"/>
    </row>
    <row r="54" spans="1:10" s="20" customFormat="1" ht="60.75" customHeight="1">
      <c r="A54" s="33" t="s">
        <v>471</v>
      </c>
      <c r="B54" s="295" t="s">
        <v>436</v>
      </c>
      <c r="C54" s="296"/>
      <c r="D54" s="296"/>
      <c r="E54" s="296"/>
      <c r="F54" s="297"/>
      <c r="G54" s="75"/>
      <c r="H54" s="75"/>
      <c r="I54" s="75"/>
      <c r="J54" s="16"/>
    </row>
    <row r="55" spans="1:6" s="20" customFormat="1" ht="24" customHeight="1">
      <c r="A55" s="308" t="s">
        <v>133</v>
      </c>
      <c r="B55" s="315" t="s">
        <v>115</v>
      </c>
      <c r="C55" s="299"/>
      <c r="D55" s="316"/>
      <c r="E55" s="300" t="s">
        <v>116</v>
      </c>
      <c r="F55" s="300" t="s">
        <v>117</v>
      </c>
    </row>
    <row r="56" spans="1:6" s="20" customFormat="1" ht="31.5">
      <c r="A56" s="308"/>
      <c r="B56" s="5" t="s">
        <v>118</v>
      </c>
      <c r="C56" s="4" t="s">
        <v>119</v>
      </c>
      <c r="D56" s="83" t="s">
        <v>120</v>
      </c>
      <c r="E56" s="300"/>
      <c r="F56" s="300"/>
    </row>
    <row r="57" spans="1:6" s="90" customFormat="1" ht="12.75">
      <c r="A57" s="105" t="s">
        <v>226</v>
      </c>
      <c r="B57" s="106">
        <v>0</v>
      </c>
      <c r="C57" s="107">
        <v>1</v>
      </c>
      <c r="D57" s="108">
        <v>0</v>
      </c>
      <c r="E57" s="109">
        <v>1</v>
      </c>
      <c r="F57" s="110">
        <v>12</v>
      </c>
    </row>
    <row r="58" spans="1:6" s="90" customFormat="1" ht="12.75">
      <c r="A58" s="105" t="s">
        <v>225</v>
      </c>
      <c r="B58" s="106">
        <v>1</v>
      </c>
      <c r="C58" s="107">
        <v>1</v>
      </c>
      <c r="D58" s="108">
        <v>0</v>
      </c>
      <c r="E58" s="109">
        <v>2</v>
      </c>
      <c r="F58" s="110">
        <v>54</v>
      </c>
    </row>
    <row r="59" spans="1:6" s="90" customFormat="1" ht="12.75">
      <c r="A59" s="105" t="s">
        <v>121</v>
      </c>
      <c r="B59" s="106">
        <v>5</v>
      </c>
      <c r="C59" s="107">
        <v>3</v>
      </c>
      <c r="D59" s="108">
        <v>1</v>
      </c>
      <c r="E59" s="109">
        <v>9</v>
      </c>
      <c r="F59" s="110">
        <v>230</v>
      </c>
    </row>
    <row r="60" spans="1:6" s="90" customFormat="1" ht="12.75">
      <c r="A60" s="105" t="s">
        <v>224</v>
      </c>
      <c r="B60" s="106">
        <v>1</v>
      </c>
      <c r="C60" s="107">
        <v>0</v>
      </c>
      <c r="D60" s="108">
        <v>0</v>
      </c>
      <c r="E60" s="109">
        <v>1</v>
      </c>
      <c r="F60" s="110">
        <v>30</v>
      </c>
    </row>
    <row r="61" spans="1:6" s="90" customFormat="1" ht="12.75">
      <c r="A61" s="105" t="s">
        <v>142</v>
      </c>
      <c r="B61" s="106">
        <v>0</v>
      </c>
      <c r="C61" s="107">
        <v>0</v>
      </c>
      <c r="D61" s="108">
        <v>1</v>
      </c>
      <c r="E61" s="109">
        <v>1</v>
      </c>
      <c r="F61" s="110">
        <v>18</v>
      </c>
    </row>
    <row r="62" spans="1:6" s="90" customFormat="1" ht="12.75">
      <c r="A62" s="105" t="s">
        <v>223</v>
      </c>
      <c r="B62" s="106">
        <v>0</v>
      </c>
      <c r="C62" s="107">
        <v>1</v>
      </c>
      <c r="D62" s="108">
        <v>0</v>
      </c>
      <c r="E62" s="109">
        <v>1</v>
      </c>
      <c r="F62" s="110">
        <v>14</v>
      </c>
    </row>
    <row r="63" spans="1:7" s="35" customFormat="1" ht="17.25" customHeight="1">
      <c r="A63" s="33" t="s">
        <v>152</v>
      </c>
      <c r="B63" s="34">
        <v>7</v>
      </c>
      <c r="C63" s="34">
        <v>6</v>
      </c>
      <c r="D63" s="84">
        <v>2</v>
      </c>
      <c r="E63" s="34">
        <v>15</v>
      </c>
      <c r="F63" s="34">
        <v>358</v>
      </c>
      <c r="G63" s="20"/>
    </row>
    <row r="64" ht="12.75">
      <c r="F64" s="90"/>
    </row>
    <row r="65" ht="12.75">
      <c r="F65" s="90"/>
    </row>
    <row r="66" spans="1:10" s="20" customFormat="1" ht="60.75" customHeight="1">
      <c r="A66" s="33" t="s">
        <v>472</v>
      </c>
      <c r="B66" s="295" t="s">
        <v>435</v>
      </c>
      <c r="C66" s="296"/>
      <c r="D66" s="296"/>
      <c r="E66" s="296"/>
      <c r="F66" s="297"/>
      <c r="G66" s="75"/>
      <c r="H66" s="47"/>
      <c r="I66" s="75"/>
      <c r="J66" s="16"/>
    </row>
    <row r="67" spans="1:8" s="20" customFormat="1" ht="24" customHeight="1">
      <c r="A67" s="308" t="s">
        <v>133</v>
      </c>
      <c r="B67" s="309" t="s">
        <v>115</v>
      </c>
      <c r="C67" s="309"/>
      <c r="D67" s="309"/>
      <c r="E67" s="302" t="s">
        <v>116</v>
      </c>
      <c r="F67" s="302" t="s">
        <v>117</v>
      </c>
      <c r="H67" s="47"/>
    </row>
    <row r="68" spans="1:6" s="20" customFormat="1" ht="36.75" customHeight="1">
      <c r="A68" s="308"/>
      <c r="B68" s="4" t="s">
        <v>118</v>
      </c>
      <c r="C68" s="4" t="s">
        <v>119</v>
      </c>
      <c r="D68" s="4" t="s">
        <v>120</v>
      </c>
      <c r="E68" s="300"/>
      <c r="F68" s="300"/>
    </row>
    <row r="69" spans="1:6" s="90" customFormat="1" ht="12.75">
      <c r="A69" s="105" t="s">
        <v>252</v>
      </c>
      <c r="B69" s="106">
        <v>1</v>
      </c>
      <c r="C69" s="107">
        <v>0</v>
      </c>
      <c r="D69" s="108">
        <v>0</v>
      </c>
      <c r="E69" s="109">
        <v>1</v>
      </c>
      <c r="F69" s="110">
        <v>22</v>
      </c>
    </row>
    <row r="70" spans="1:6" s="90" customFormat="1" ht="12.75">
      <c r="A70" s="105" t="s">
        <v>254</v>
      </c>
      <c r="B70" s="106">
        <v>0</v>
      </c>
      <c r="C70" s="107">
        <v>1</v>
      </c>
      <c r="D70" s="108">
        <v>0</v>
      </c>
      <c r="E70" s="109">
        <v>1</v>
      </c>
      <c r="F70" s="110">
        <v>12</v>
      </c>
    </row>
    <row r="71" spans="1:6" s="90" customFormat="1" ht="12.75">
      <c r="A71" s="105" t="s">
        <v>122</v>
      </c>
      <c r="B71" s="106">
        <v>3</v>
      </c>
      <c r="C71" s="107">
        <v>0</v>
      </c>
      <c r="D71" s="108">
        <v>0</v>
      </c>
      <c r="E71" s="109">
        <v>3</v>
      </c>
      <c r="F71" s="110">
        <v>92</v>
      </c>
    </row>
    <row r="72" spans="1:6" s="90" customFormat="1" ht="12.75">
      <c r="A72" s="105" t="s">
        <v>245</v>
      </c>
      <c r="B72" s="106">
        <v>1</v>
      </c>
      <c r="C72" s="107">
        <v>0</v>
      </c>
      <c r="D72" s="108">
        <v>0</v>
      </c>
      <c r="E72" s="109">
        <v>1</v>
      </c>
      <c r="F72" s="110">
        <v>23</v>
      </c>
    </row>
    <row r="73" spans="1:6" s="90" customFormat="1" ht="12.75">
      <c r="A73" s="105" t="s">
        <v>253</v>
      </c>
      <c r="B73" s="106">
        <v>1</v>
      </c>
      <c r="C73" s="107">
        <v>0</v>
      </c>
      <c r="D73" s="108">
        <v>0</v>
      </c>
      <c r="E73" s="109">
        <v>1</v>
      </c>
      <c r="F73" s="110">
        <v>24</v>
      </c>
    </row>
    <row r="74" spans="1:7" s="35" customFormat="1" ht="17.25" customHeight="1">
      <c r="A74" s="33" t="s">
        <v>422</v>
      </c>
      <c r="B74" s="34">
        <f>SUM(B69:B73)</f>
        <v>6</v>
      </c>
      <c r="C74" s="34">
        <f>SUM(C69:C73)</f>
        <v>1</v>
      </c>
      <c r="D74" s="84">
        <f>SUM(D69:D73)</f>
        <v>0</v>
      </c>
      <c r="E74" s="34">
        <f>SUM(E69:E73)</f>
        <v>7</v>
      </c>
      <c r="F74" s="34">
        <f>SUM(F69:F73)</f>
        <v>173</v>
      </c>
      <c r="G74" s="20"/>
    </row>
    <row r="75" ht="12.75">
      <c r="F75" s="90"/>
    </row>
    <row r="76" ht="12.75">
      <c r="F76" s="90"/>
    </row>
    <row r="77" ht="12.75">
      <c r="F77" s="90"/>
    </row>
    <row r="78" spans="1:6" s="20" customFormat="1" ht="60.75" customHeight="1">
      <c r="A78" s="33" t="s">
        <v>473</v>
      </c>
      <c r="B78" s="295" t="s">
        <v>434</v>
      </c>
      <c r="C78" s="296"/>
      <c r="D78" s="296"/>
      <c r="E78" s="296"/>
      <c r="F78" s="297"/>
    </row>
    <row r="79" spans="1:6" s="20" customFormat="1" ht="24" customHeight="1">
      <c r="A79" s="308" t="s">
        <v>133</v>
      </c>
      <c r="B79" s="309" t="s">
        <v>115</v>
      </c>
      <c r="C79" s="309"/>
      <c r="D79" s="309"/>
      <c r="E79" s="302" t="s">
        <v>116</v>
      </c>
      <c r="F79" s="302" t="s">
        <v>117</v>
      </c>
    </row>
    <row r="80" spans="1:6" s="20" customFormat="1" ht="37.5" customHeight="1">
      <c r="A80" s="308"/>
      <c r="B80" s="4" t="s">
        <v>118</v>
      </c>
      <c r="C80" s="4" t="s">
        <v>119</v>
      </c>
      <c r="D80" s="4" t="s">
        <v>120</v>
      </c>
      <c r="E80" s="300"/>
      <c r="F80" s="300"/>
    </row>
    <row r="81" spans="1:6" s="90" customFormat="1" ht="12.75">
      <c r="A81" s="105" t="s">
        <v>190</v>
      </c>
      <c r="B81" s="106">
        <v>1</v>
      </c>
      <c r="C81" s="107">
        <v>0</v>
      </c>
      <c r="D81" s="108">
        <v>2</v>
      </c>
      <c r="E81" s="109">
        <v>3</v>
      </c>
      <c r="F81" s="110">
        <v>82</v>
      </c>
    </row>
    <row r="82" spans="1:6" s="90" customFormat="1" ht="12.75">
      <c r="A82" s="105" t="s">
        <v>181</v>
      </c>
      <c r="B82" s="106">
        <v>0</v>
      </c>
      <c r="C82" s="107">
        <v>0</v>
      </c>
      <c r="D82" s="108">
        <v>1</v>
      </c>
      <c r="E82" s="109">
        <v>1</v>
      </c>
      <c r="F82" s="110">
        <v>20</v>
      </c>
    </row>
    <row r="83" spans="1:6" s="90" customFormat="1" ht="12.75">
      <c r="A83" s="105" t="s">
        <v>159</v>
      </c>
      <c r="B83" s="106">
        <v>0</v>
      </c>
      <c r="C83" s="107">
        <v>0</v>
      </c>
      <c r="D83" s="108">
        <v>1</v>
      </c>
      <c r="E83" s="109">
        <v>1</v>
      </c>
      <c r="F83" s="110">
        <v>18</v>
      </c>
    </row>
    <row r="84" spans="1:6" s="90" customFormat="1" ht="12.75">
      <c r="A84" s="105" t="s">
        <v>160</v>
      </c>
      <c r="B84" s="106">
        <v>0</v>
      </c>
      <c r="C84" s="107">
        <v>1</v>
      </c>
      <c r="D84" s="108">
        <v>0</v>
      </c>
      <c r="E84" s="109">
        <v>1</v>
      </c>
      <c r="F84" s="110">
        <v>20</v>
      </c>
    </row>
    <row r="85" spans="1:6" s="90" customFormat="1" ht="12.75">
      <c r="A85" s="105" t="s">
        <v>191</v>
      </c>
      <c r="B85" s="106">
        <v>0</v>
      </c>
      <c r="C85" s="107">
        <v>0</v>
      </c>
      <c r="D85" s="108">
        <v>1</v>
      </c>
      <c r="E85" s="109">
        <v>1</v>
      </c>
      <c r="F85" s="110">
        <v>20</v>
      </c>
    </row>
    <row r="86" spans="1:6" s="90" customFormat="1" ht="12.75">
      <c r="A86" s="105" t="s">
        <v>161</v>
      </c>
      <c r="B86" s="106">
        <v>0</v>
      </c>
      <c r="C86" s="107">
        <v>0</v>
      </c>
      <c r="D86" s="108">
        <v>1</v>
      </c>
      <c r="E86" s="109">
        <v>1</v>
      </c>
      <c r="F86" s="110">
        <v>16</v>
      </c>
    </row>
    <row r="87" spans="1:6" s="90" customFormat="1" ht="12.75">
      <c r="A87" s="105" t="s">
        <v>192</v>
      </c>
      <c r="B87" s="106">
        <v>0</v>
      </c>
      <c r="C87" s="107">
        <v>0</v>
      </c>
      <c r="D87" s="108">
        <v>1</v>
      </c>
      <c r="E87" s="109">
        <v>1</v>
      </c>
      <c r="F87" s="110">
        <v>24</v>
      </c>
    </row>
    <row r="88" spans="1:6" s="90" customFormat="1" ht="12.75">
      <c r="A88" s="105" t="s">
        <v>163</v>
      </c>
      <c r="B88" s="106">
        <v>0</v>
      </c>
      <c r="C88" s="107">
        <v>0</v>
      </c>
      <c r="D88" s="108">
        <v>1</v>
      </c>
      <c r="E88" s="109">
        <v>1</v>
      </c>
      <c r="F88" s="110">
        <v>20</v>
      </c>
    </row>
    <row r="89" spans="1:6" s="90" customFormat="1" ht="12.75">
      <c r="A89" s="105" t="s">
        <v>164</v>
      </c>
      <c r="B89" s="106">
        <v>0</v>
      </c>
      <c r="C89" s="107">
        <v>0</v>
      </c>
      <c r="D89" s="108">
        <v>1</v>
      </c>
      <c r="E89" s="109">
        <v>1</v>
      </c>
      <c r="F89" s="110">
        <v>10</v>
      </c>
    </row>
    <row r="90" spans="1:6" s="90" customFormat="1" ht="12.75">
      <c r="A90" s="105" t="s">
        <v>166</v>
      </c>
      <c r="B90" s="106">
        <v>1</v>
      </c>
      <c r="C90" s="107">
        <v>0</v>
      </c>
      <c r="D90" s="108">
        <v>0</v>
      </c>
      <c r="E90" s="109">
        <v>1</v>
      </c>
      <c r="F90" s="110">
        <v>27</v>
      </c>
    </row>
    <row r="91" spans="1:6" s="90" customFormat="1" ht="12.75">
      <c r="A91" s="105" t="s">
        <v>184</v>
      </c>
      <c r="B91" s="106">
        <v>0</v>
      </c>
      <c r="C91" s="107">
        <v>0</v>
      </c>
      <c r="D91" s="108">
        <v>1</v>
      </c>
      <c r="E91" s="109">
        <v>1</v>
      </c>
      <c r="F91" s="110">
        <v>20</v>
      </c>
    </row>
    <row r="92" spans="1:6" s="90" customFormat="1" ht="12.75">
      <c r="A92" s="105" t="s">
        <v>172</v>
      </c>
      <c r="B92" s="106">
        <v>0</v>
      </c>
      <c r="C92" s="107">
        <v>1</v>
      </c>
      <c r="D92" s="108">
        <v>0</v>
      </c>
      <c r="E92" s="109">
        <v>1</v>
      </c>
      <c r="F92" s="110">
        <v>16</v>
      </c>
    </row>
    <row r="93" spans="1:6" s="90" customFormat="1" ht="12.75">
      <c r="A93" s="105" t="s">
        <v>174</v>
      </c>
      <c r="B93" s="106">
        <v>0</v>
      </c>
      <c r="C93" s="107">
        <v>0</v>
      </c>
      <c r="D93" s="108">
        <v>3</v>
      </c>
      <c r="E93" s="109">
        <v>3</v>
      </c>
      <c r="F93" s="110">
        <v>84</v>
      </c>
    </row>
    <row r="94" spans="1:6" s="90" customFormat="1" ht="12.75">
      <c r="A94" s="105" t="s">
        <v>175</v>
      </c>
      <c r="B94" s="106">
        <v>0</v>
      </c>
      <c r="C94" s="107">
        <v>0</v>
      </c>
      <c r="D94" s="108">
        <v>6</v>
      </c>
      <c r="E94" s="109">
        <v>6</v>
      </c>
      <c r="F94" s="110">
        <v>132</v>
      </c>
    </row>
    <row r="95" spans="1:6" s="90" customFormat="1" ht="12.75">
      <c r="A95" s="105" t="s">
        <v>176</v>
      </c>
      <c r="B95" s="106">
        <v>0</v>
      </c>
      <c r="C95" s="107">
        <v>0</v>
      </c>
      <c r="D95" s="108">
        <v>2</v>
      </c>
      <c r="E95" s="109">
        <v>2</v>
      </c>
      <c r="F95" s="110">
        <v>25</v>
      </c>
    </row>
    <row r="96" spans="1:6" s="90" customFormat="1" ht="12.75">
      <c r="A96" s="105" t="s">
        <v>187</v>
      </c>
      <c r="B96" s="106">
        <v>0</v>
      </c>
      <c r="C96" s="107">
        <v>0</v>
      </c>
      <c r="D96" s="108">
        <v>1</v>
      </c>
      <c r="E96" s="109">
        <v>1</v>
      </c>
      <c r="F96" s="110">
        <v>10</v>
      </c>
    </row>
    <row r="97" spans="1:6" s="90" customFormat="1" ht="12.75">
      <c r="A97" s="105" t="s">
        <v>193</v>
      </c>
      <c r="B97" s="106">
        <v>1</v>
      </c>
      <c r="C97" s="107">
        <v>0</v>
      </c>
      <c r="D97" s="108">
        <v>0</v>
      </c>
      <c r="E97" s="109">
        <v>1</v>
      </c>
      <c r="F97" s="110">
        <v>56</v>
      </c>
    </row>
    <row r="98" spans="1:6" s="90" customFormat="1" ht="12.75">
      <c r="A98" s="105" t="s">
        <v>180</v>
      </c>
      <c r="B98" s="106">
        <v>0</v>
      </c>
      <c r="C98" s="107">
        <v>0</v>
      </c>
      <c r="D98" s="108">
        <v>1</v>
      </c>
      <c r="E98" s="109">
        <v>1</v>
      </c>
      <c r="F98" s="110">
        <v>20</v>
      </c>
    </row>
    <row r="99" spans="1:6" s="90" customFormat="1" ht="12.75">
      <c r="A99" s="105" t="s">
        <v>194</v>
      </c>
      <c r="B99" s="106">
        <v>1</v>
      </c>
      <c r="C99" s="107">
        <v>0</v>
      </c>
      <c r="D99" s="108">
        <v>0</v>
      </c>
      <c r="E99" s="109">
        <v>1</v>
      </c>
      <c r="F99" s="110">
        <v>24</v>
      </c>
    </row>
    <row r="100" spans="1:6" s="90" customFormat="1" ht="12.75">
      <c r="A100" s="105" t="s">
        <v>195</v>
      </c>
      <c r="B100" s="106">
        <v>0</v>
      </c>
      <c r="C100" s="107">
        <v>0</v>
      </c>
      <c r="D100" s="108">
        <v>2</v>
      </c>
      <c r="E100" s="109">
        <v>2</v>
      </c>
      <c r="F100" s="110">
        <v>34</v>
      </c>
    </row>
    <row r="101" spans="1:7" s="35" customFormat="1" ht="17.25" customHeight="1">
      <c r="A101" s="33" t="s">
        <v>393</v>
      </c>
      <c r="B101" s="34">
        <v>4</v>
      </c>
      <c r="C101" s="34">
        <v>2</v>
      </c>
      <c r="D101" s="34">
        <v>25</v>
      </c>
      <c r="E101" s="34">
        <v>31</v>
      </c>
      <c r="F101" s="34">
        <v>678</v>
      </c>
      <c r="G101" s="20"/>
    </row>
    <row r="102" ht="12.75">
      <c r="F102" s="90"/>
    </row>
    <row r="103" ht="12.75">
      <c r="F103" s="90"/>
    </row>
    <row r="104" ht="12.75">
      <c r="F104" s="90"/>
    </row>
    <row r="105" spans="1:6" s="20" customFormat="1" ht="60.75" customHeight="1">
      <c r="A105" s="33" t="s">
        <v>474</v>
      </c>
      <c r="B105" s="295" t="s">
        <v>433</v>
      </c>
      <c r="C105" s="296"/>
      <c r="D105" s="296"/>
      <c r="E105" s="296"/>
      <c r="F105" s="297"/>
    </row>
    <row r="106" spans="1:6" s="20" customFormat="1" ht="24" customHeight="1">
      <c r="A106" s="308" t="s">
        <v>133</v>
      </c>
      <c r="B106" s="309" t="s">
        <v>115</v>
      </c>
      <c r="C106" s="309"/>
      <c r="D106" s="309"/>
      <c r="E106" s="302" t="s">
        <v>116</v>
      </c>
      <c r="F106" s="302" t="s">
        <v>117</v>
      </c>
    </row>
    <row r="107" spans="1:6" s="20" customFormat="1" ht="37.5" customHeight="1">
      <c r="A107" s="308"/>
      <c r="B107" s="4" t="s">
        <v>118</v>
      </c>
      <c r="C107" s="4" t="s">
        <v>119</v>
      </c>
      <c r="D107" s="4" t="s">
        <v>120</v>
      </c>
      <c r="E107" s="300"/>
      <c r="F107" s="300"/>
    </row>
    <row r="108" spans="1:6" s="90" customFormat="1" ht="12.75">
      <c r="A108" s="105" t="s">
        <v>265</v>
      </c>
      <c r="B108" s="106">
        <v>3</v>
      </c>
      <c r="C108" s="107">
        <v>0</v>
      </c>
      <c r="D108" s="108">
        <v>1</v>
      </c>
      <c r="E108" s="109">
        <v>4</v>
      </c>
      <c r="F108" s="110">
        <v>182</v>
      </c>
    </row>
    <row r="109" spans="1:6" s="90" customFormat="1" ht="12.75">
      <c r="A109" s="105" t="s">
        <v>266</v>
      </c>
      <c r="B109" s="106">
        <v>0</v>
      </c>
      <c r="C109" s="107">
        <v>0</v>
      </c>
      <c r="D109" s="108">
        <v>2</v>
      </c>
      <c r="E109" s="109">
        <v>2</v>
      </c>
      <c r="F109" s="110">
        <v>37</v>
      </c>
    </row>
    <row r="110" spans="1:6" s="90" customFormat="1" ht="12.75">
      <c r="A110" s="105" t="s">
        <v>272</v>
      </c>
      <c r="B110" s="106">
        <v>0</v>
      </c>
      <c r="C110" s="107">
        <v>1</v>
      </c>
      <c r="D110" s="108">
        <v>0</v>
      </c>
      <c r="E110" s="109">
        <v>1</v>
      </c>
      <c r="F110" s="110">
        <v>14</v>
      </c>
    </row>
    <row r="111" spans="1:6" s="90" customFormat="1" ht="12.75">
      <c r="A111" s="105" t="s">
        <v>273</v>
      </c>
      <c r="B111" s="106">
        <v>1</v>
      </c>
      <c r="C111" s="107">
        <v>0</v>
      </c>
      <c r="D111" s="108">
        <v>0</v>
      </c>
      <c r="E111" s="109">
        <v>1</v>
      </c>
      <c r="F111" s="110">
        <v>35</v>
      </c>
    </row>
    <row r="112" spans="1:6" s="90" customFormat="1" ht="12.75">
      <c r="A112" s="105" t="s">
        <v>294</v>
      </c>
      <c r="B112" s="106">
        <v>1</v>
      </c>
      <c r="C112" s="107">
        <v>0</v>
      </c>
      <c r="D112" s="108">
        <v>0</v>
      </c>
      <c r="E112" s="109">
        <v>1</v>
      </c>
      <c r="F112" s="110">
        <v>10</v>
      </c>
    </row>
    <row r="113" spans="1:6" s="90" customFormat="1" ht="12.75">
      <c r="A113" s="105" t="s">
        <v>295</v>
      </c>
      <c r="B113" s="106">
        <v>1</v>
      </c>
      <c r="C113" s="107">
        <v>0</v>
      </c>
      <c r="D113" s="108">
        <v>0</v>
      </c>
      <c r="E113" s="109">
        <v>1</v>
      </c>
      <c r="F113" s="110">
        <v>22</v>
      </c>
    </row>
    <row r="114" spans="1:6" s="90" customFormat="1" ht="12.75">
      <c r="A114" s="105" t="s">
        <v>124</v>
      </c>
      <c r="B114" s="106">
        <v>4</v>
      </c>
      <c r="C114" s="107">
        <v>0</v>
      </c>
      <c r="D114" s="108">
        <v>2</v>
      </c>
      <c r="E114" s="109">
        <v>6</v>
      </c>
      <c r="F114" s="110">
        <v>164</v>
      </c>
    </row>
    <row r="115" spans="1:6" s="90" customFormat="1" ht="12.75">
      <c r="A115" s="105" t="s">
        <v>285</v>
      </c>
      <c r="B115" s="106">
        <v>0</v>
      </c>
      <c r="C115" s="107">
        <v>0</v>
      </c>
      <c r="D115" s="108">
        <v>1</v>
      </c>
      <c r="E115" s="109">
        <v>1</v>
      </c>
      <c r="F115" s="110">
        <v>12</v>
      </c>
    </row>
    <row r="116" spans="1:6" s="90" customFormat="1" ht="12.75">
      <c r="A116" s="105" t="s">
        <v>287</v>
      </c>
      <c r="B116" s="106">
        <v>4</v>
      </c>
      <c r="C116" s="107">
        <v>0</v>
      </c>
      <c r="D116" s="108">
        <v>0</v>
      </c>
      <c r="E116" s="109">
        <v>4</v>
      </c>
      <c r="F116" s="110">
        <v>114</v>
      </c>
    </row>
    <row r="117" spans="1:6" s="90" customFormat="1" ht="12.75">
      <c r="A117" s="105" t="s">
        <v>291</v>
      </c>
      <c r="B117" s="106">
        <v>1</v>
      </c>
      <c r="C117" s="107">
        <v>0</v>
      </c>
      <c r="D117" s="108">
        <v>0</v>
      </c>
      <c r="E117" s="109">
        <v>1</v>
      </c>
      <c r="F117" s="110">
        <v>22</v>
      </c>
    </row>
    <row r="118" spans="1:6" s="90" customFormat="1" ht="12.75">
      <c r="A118" s="105" t="s">
        <v>296</v>
      </c>
      <c r="B118" s="106">
        <v>1</v>
      </c>
      <c r="C118" s="107">
        <v>0</v>
      </c>
      <c r="D118" s="108">
        <v>0</v>
      </c>
      <c r="E118" s="109">
        <v>1</v>
      </c>
      <c r="F118" s="110">
        <v>13</v>
      </c>
    </row>
    <row r="119" spans="1:7" s="35" customFormat="1" ht="17.25" customHeight="1">
      <c r="A119" s="33" t="s">
        <v>298</v>
      </c>
      <c r="B119" s="34">
        <v>16</v>
      </c>
      <c r="C119" s="34">
        <v>1</v>
      </c>
      <c r="D119" s="34">
        <v>6</v>
      </c>
      <c r="E119" s="34">
        <v>23</v>
      </c>
      <c r="F119" s="34">
        <v>625</v>
      </c>
      <c r="G119" s="20"/>
    </row>
    <row r="120" ht="12.75">
      <c r="F120" s="90"/>
    </row>
    <row r="121" ht="12.75">
      <c r="F121" s="90"/>
    </row>
    <row r="122" ht="12.75">
      <c r="F122" s="90"/>
    </row>
    <row r="123" spans="1:6" s="20" customFormat="1" ht="60.75" customHeight="1">
      <c r="A123" s="33" t="s">
        <v>475</v>
      </c>
      <c r="B123" s="295" t="s">
        <v>432</v>
      </c>
      <c r="C123" s="296"/>
      <c r="D123" s="296"/>
      <c r="E123" s="296"/>
      <c r="F123" s="297"/>
    </row>
    <row r="124" spans="1:6" s="20" customFormat="1" ht="24" customHeight="1">
      <c r="A124" s="308" t="s">
        <v>133</v>
      </c>
      <c r="B124" s="309" t="s">
        <v>115</v>
      </c>
      <c r="C124" s="309"/>
      <c r="D124" s="309"/>
      <c r="E124" s="302" t="s">
        <v>116</v>
      </c>
      <c r="F124" s="302" t="s">
        <v>117</v>
      </c>
    </row>
    <row r="125" spans="1:6" s="20" customFormat="1" ht="37.5" customHeight="1">
      <c r="A125" s="308"/>
      <c r="B125" s="4" t="s">
        <v>118</v>
      </c>
      <c r="C125" s="4" t="s">
        <v>119</v>
      </c>
      <c r="D125" s="4" t="s">
        <v>120</v>
      </c>
      <c r="E125" s="300"/>
      <c r="F125" s="300"/>
    </row>
    <row r="126" spans="1:6" s="90" customFormat="1" ht="12.75">
      <c r="A126" s="105" t="s">
        <v>335</v>
      </c>
      <c r="B126" s="106">
        <v>1</v>
      </c>
      <c r="C126" s="107">
        <v>0</v>
      </c>
      <c r="D126" s="108">
        <v>0</v>
      </c>
      <c r="E126" s="109">
        <v>1</v>
      </c>
      <c r="F126" s="110">
        <v>43</v>
      </c>
    </row>
    <row r="127" spans="1:6" s="90" customFormat="1" ht="12.75">
      <c r="A127" s="105" t="s">
        <v>125</v>
      </c>
      <c r="B127" s="106">
        <v>5</v>
      </c>
      <c r="C127" s="107">
        <v>3</v>
      </c>
      <c r="D127" s="108">
        <v>8</v>
      </c>
      <c r="E127" s="109">
        <v>16</v>
      </c>
      <c r="F127" s="110">
        <v>294</v>
      </c>
    </row>
    <row r="128" spans="1:6" s="90" customFormat="1" ht="12.75">
      <c r="A128" s="105" t="s">
        <v>326</v>
      </c>
      <c r="B128" s="106">
        <v>1</v>
      </c>
      <c r="C128" s="107">
        <v>0</v>
      </c>
      <c r="D128" s="108">
        <v>0</v>
      </c>
      <c r="E128" s="109">
        <v>1</v>
      </c>
      <c r="F128" s="110">
        <v>53</v>
      </c>
    </row>
    <row r="129" spans="1:6" s="90" customFormat="1" ht="12.75">
      <c r="A129" s="105" t="s">
        <v>325</v>
      </c>
      <c r="B129" s="106">
        <v>1</v>
      </c>
      <c r="C129" s="107">
        <v>0</v>
      </c>
      <c r="D129" s="108">
        <v>0</v>
      </c>
      <c r="E129" s="109">
        <v>1</v>
      </c>
      <c r="F129" s="110">
        <v>17</v>
      </c>
    </row>
    <row r="130" spans="1:6" s="90" customFormat="1" ht="12.75">
      <c r="A130" s="105" t="s">
        <v>320</v>
      </c>
      <c r="B130" s="106">
        <v>1</v>
      </c>
      <c r="C130" s="107">
        <v>0</v>
      </c>
      <c r="D130" s="108">
        <v>0</v>
      </c>
      <c r="E130" s="109">
        <v>1</v>
      </c>
      <c r="F130" s="110">
        <v>55</v>
      </c>
    </row>
    <row r="131" spans="1:6" s="90" customFormat="1" ht="12.75">
      <c r="A131" s="105" t="s">
        <v>318</v>
      </c>
      <c r="B131" s="106">
        <v>4</v>
      </c>
      <c r="C131" s="107">
        <v>0</v>
      </c>
      <c r="D131" s="108">
        <v>0</v>
      </c>
      <c r="E131" s="109">
        <v>4</v>
      </c>
      <c r="F131" s="110">
        <v>108</v>
      </c>
    </row>
    <row r="132" spans="1:6" s="90" customFormat="1" ht="12.75">
      <c r="A132" s="105" t="s">
        <v>316</v>
      </c>
      <c r="B132" s="106">
        <v>0</v>
      </c>
      <c r="C132" s="107">
        <v>0</v>
      </c>
      <c r="D132" s="108">
        <v>1</v>
      </c>
      <c r="E132" s="109">
        <v>1</v>
      </c>
      <c r="F132" s="110">
        <v>25</v>
      </c>
    </row>
    <row r="133" spans="1:6" s="90" customFormat="1" ht="12.75">
      <c r="A133" s="105" t="s">
        <v>314</v>
      </c>
      <c r="B133" s="106">
        <v>2</v>
      </c>
      <c r="C133" s="107">
        <v>0</v>
      </c>
      <c r="D133" s="108">
        <v>0</v>
      </c>
      <c r="E133" s="109">
        <v>2</v>
      </c>
      <c r="F133" s="110">
        <v>31</v>
      </c>
    </row>
    <row r="134" spans="1:6" s="90" customFormat="1" ht="12.75">
      <c r="A134" s="105" t="s">
        <v>310</v>
      </c>
      <c r="B134" s="106">
        <v>0</v>
      </c>
      <c r="C134" s="107">
        <v>1</v>
      </c>
      <c r="D134" s="108">
        <v>0</v>
      </c>
      <c r="E134" s="109">
        <v>1</v>
      </c>
      <c r="F134" s="110">
        <v>20</v>
      </c>
    </row>
    <row r="135" spans="1:6" s="90" customFormat="1" ht="12.75">
      <c r="A135" s="105" t="s">
        <v>347</v>
      </c>
      <c r="B135" s="106">
        <v>0</v>
      </c>
      <c r="C135" s="107">
        <v>1</v>
      </c>
      <c r="D135" s="108">
        <v>2</v>
      </c>
      <c r="E135" s="109">
        <v>3</v>
      </c>
      <c r="F135" s="110">
        <v>68</v>
      </c>
    </row>
    <row r="136" spans="1:6" s="90" customFormat="1" ht="12.75">
      <c r="A136" s="105" t="s">
        <v>304</v>
      </c>
      <c r="B136" s="106">
        <v>3</v>
      </c>
      <c r="C136" s="107">
        <v>0</v>
      </c>
      <c r="D136" s="108">
        <v>1</v>
      </c>
      <c r="E136" s="109">
        <v>4</v>
      </c>
      <c r="F136" s="110">
        <v>75</v>
      </c>
    </row>
    <row r="137" spans="1:6" s="90" customFormat="1" ht="12.75">
      <c r="A137" s="105" t="s">
        <v>301</v>
      </c>
      <c r="B137" s="106">
        <v>0</v>
      </c>
      <c r="C137" s="107">
        <v>0</v>
      </c>
      <c r="D137" s="108">
        <v>1</v>
      </c>
      <c r="E137" s="109">
        <v>1</v>
      </c>
      <c r="F137" s="110">
        <v>10</v>
      </c>
    </row>
    <row r="138" spans="1:6" s="90" customFormat="1" ht="12.75">
      <c r="A138" s="105" t="s">
        <v>299</v>
      </c>
      <c r="B138" s="106">
        <v>0</v>
      </c>
      <c r="C138" s="107">
        <v>1</v>
      </c>
      <c r="D138" s="108">
        <v>0</v>
      </c>
      <c r="E138" s="109">
        <v>1</v>
      </c>
      <c r="F138" s="110">
        <v>20</v>
      </c>
    </row>
    <row r="139" spans="1:7" s="35" customFormat="1" ht="17.25" customHeight="1">
      <c r="A139" s="33" t="s">
        <v>396</v>
      </c>
      <c r="B139" s="34">
        <v>18</v>
      </c>
      <c r="C139" s="34">
        <v>6</v>
      </c>
      <c r="D139" s="34">
        <v>13</v>
      </c>
      <c r="E139" s="34">
        <v>37</v>
      </c>
      <c r="F139" s="34">
        <v>819</v>
      </c>
      <c r="G139" s="20"/>
    </row>
    <row r="140" spans="1:6" ht="12.75">
      <c r="A140" s="90"/>
      <c r="F140" s="90"/>
    </row>
    <row r="141" spans="1:6" ht="12.75">
      <c r="A141" s="82" t="s">
        <v>431</v>
      </c>
      <c r="F141" s="90"/>
    </row>
    <row r="142" spans="1:6" ht="15.75">
      <c r="A142" s="36"/>
      <c r="B142" s="37"/>
      <c r="C142" s="37"/>
      <c r="D142" s="37"/>
      <c r="E142" s="37"/>
      <c r="F142" s="90"/>
    </row>
    <row r="143" ht="12.75">
      <c r="F143" s="90"/>
    </row>
    <row r="144" spans="1:6" s="20" customFormat="1" ht="60.75" customHeight="1">
      <c r="A144" s="33" t="s">
        <v>476</v>
      </c>
      <c r="B144" s="295" t="s">
        <v>430</v>
      </c>
      <c r="C144" s="296"/>
      <c r="D144" s="296"/>
      <c r="E144" s="296"/>
      <c r="F144" s="297"/>
    </row>
    <row r="145" spans="1:6" s="20" customFormat="1" ht="24" customHeight="1">
      <c r="A145" s="308" t="s">
        <v>133</v>
      </c>
      <c r="B145" s="309" t="s">
        <v>115</v>
      </c>
      <c r="C145" s="309"/>
      <c r="D145" s="309"/>
      <c r="E145" s="302" t="s">
        <v>116</v>
      </c>
      <c r="F145" s="302" t="s">
        <v>117</v>
      </c>
    </row>
    <row r="146" spans="1:6" s="20" customFormat="1" ht="37.5" customHeight="1">
      <c r="A146" s="308"/>
      <c r="B146" s="4" t="s">
        <v>118</v>
      </c>
      <c r="C146" s="4" t="s">
        <v>119</v>
      </c>
      <c r="D146" s="4" t="s">
        <v>120</v>
      </c>
      <c r="E146" s="300"/>
      <c r="F146" s="300"/>
    </row>
    <row r="147" spans="1:6" s="90" customFormat="1" ht="12.75">
      <c r="A147" s="105" t="s">
        <v>126</v>
      </c>
      <c r="B147" s="106">
        <v>3</v>
      </c>
      <c r="C147" s="107">
        <v>0</v>
      </c>
      <c r="D147" s="108">
        <v>0</v>
      </c>
      <c r="E147" s="109">
        <v>3</v>
      </c>
      <c r="F147" s="110">
        <v>97</v>
      </c>
    </row>
    <row r="148" spans="1:6" s="90" customFormat="1" ht="12.75">
      <c r="A148" s="105" t="s">
        <v>358</v>
      </c>
      <c r="B148" s="106">
        <v>0</v>
      </c>
      <c r="C148" s="107">
        <v>0</v>
      </c>
      <c r="D148" s="108">
        <v>1</v>
      </c>
      <c r="E148" s="109">
        <v>1</v>
      </c>
      <c r="F148" s="110">
        <v>5</v>
      </c>
    </row>
    <row r="149" spans="1:6" s="90" customFormat="1" ht="12.75">
      <c r="A149" s="105" t="s">
        <v>360</v>
      </c>
      <c r="B149" s="106">
        <v>1</v>
      </c>
      <c r="C149" s="107">
        <v>0</v>
      </c>
      <c r="D149" s="108">
        <v>0</v>
      </c>
      <c r="E149" s="109">
        <v>1</v>
      </c>
      <c r="F149" s="110">
        <v>24</v>
      </c>
    </row>
    <row r="150" spans="1:6" s="90" customFormat="1" ht="12.75">
      <c r="A150" s="105" t="s">
        <v>366</v>
      </c>
      <c r="B150" s="106">
        <v>0</v>
      </c>
      <c r="C150" s="107">
        <v>1</v>
      </c>
      <c r="D150" s="108">
        <v>0</v>
      </c>
      <c r="E150" s="109">
        <v>1</v>
      </c>
      <c r="F150" s="110">
        <v>15</v>
      </c>
    </row>
    <row r="151" spans="1:7" s="35" customFormat="1" ht="17.25" customHeight="1">
      <c r="A151" s="33" t="s">
        <v>398</v>
      </c>
      <c r="B151" s="34">
        <f>SUM(B147:B150)</f>
        <v>4</v>
      </c>
      <c r="C151" s="34">
        <f>SUM(C147:C150)</f>
        <v>1</v>
      </c>
      <c r="D151" s="34">
        <f>SUM(D147:D150)</f>
        <v>1</v>
      </c>
      <c r="E151" s="34">
        <f>SUM(E147:E150)</f>
        <v>6</v>
      </c>
      <c r="F151" s="34">
        <f>SUM(F147:F150)</f>
        <v>141</v>
      </c>
      <c r="G151" s="20"/>
    </row>
    <row r="152" ht="12.75">
      <c r="F152" s="90"/>
    </row>
    <row r="153" ht="12.75">
      <c r="F153" s="90"/>
    </row>
    <row r="154" ht="12.75">
      <c r="F154" s="90"/>
    </row>
    <row r="155" spans="1:8" s="20" customFormat="1" ht="60.75" customHeight="1">
      <c r="A155" s="33" t="s">
        <v>477</v>
      </c>
      <c r="B155" s="295" t="s">
        <v>429</v>
      </c>
      <c r="C155" s="296"/>
      <c r="D155" s="296"/>
      <c r="E155" s="296"/>
      <c r="F155" s="297"/>
      <c r="H155" s="90"/>
    </row>
    <row r="156" spans="1:8" s="20" customFormat="1" ht="24" customHeight="1">
      <c r="A156" s="308" t="s">
        <v>133</v>
      </c>
      <c r="B156" s="309" t="s">
        <v>115</v>
      </c>
      <c r="C156" s="309"/>
      <c r="D156" s="309"/>
      <c r="E156" s="302" t="s">
        <v>116</v>
      </c>
      <c r="F156" s="302" t="s">
        <v>117</v>
      </c>
      <c r="H156" s="90"/>
    </row>
    <row r="157" spans="1:8" s="20" customFormat="1" ht="37.5" customHeight="1">
      <c r="A157" s="308"/>
      <c r="B157" s="4" t="s">
        <v>118</v>
      </c>
      <c r="C157" s="4" t="s">
        <v>119</v>
      </c>
      <c r="D157" s="4" t="s">
        <v>120</v>
      </c>
      <c r="E157" s="300"/>
      <c r="F157" s="300"/>
      <c r="H157" s="90"/>
    </row>
    <row r="158" spans="1:6" s="90" customFormat="1" ht="12.75">
      <c r="A158" s="105" t="s">
        <v>369</v>
      </c>
      <c r="B158" s="106">
        <v>0</v>
      </c>
      <c r="C158" s="107">
        <v>0</v>
      </c>
      <c r="D158" s="108">
        <v>1</v>
      </c>
      <c r="E158" s="109">
        <v>1</v>
      </c>
      <c r="F158" s="110">
        <v>9</v>
      </c>
    </row>
    <row r="159" spans="1:6" s="90" customFormat="1" ht="12.75">
      <c r="A159" s="105" t="s">
        <v>383</v>
      </c>
      <c r="B159" s="106">
        <v>0</v>
      </c>
      <c r="C159" s="107">
        <v>0</v>
      </c>
      <c r="D159" s="108">
        <v>1</v>
      </c>
      <c r="E159" s="109">
        <v>1</v>
      </c>
      <c r="F159" s="110">
        <v>19</v>
      </c>
    </row>
    <row r="160" spans="1:6" s="90" customFormat="1" ht="12.75">
      <c r="A160" s="105" t="s">
        <v>384</v>
      </c>
      <c r="B160" s="106">
        <v>1</v>
      </c>
      <c r="C160" s="107">
        <v>0</v>
      </c>
      <c r="D160" s="108">
        <v>1</v>
      </c>
      <c r="E160" s="109">
        <v>2</v>
      </c>
      <c r="F160" s="110">
        <v>43</v>
      </c>
    </row>
    <row r="161" spans="1:6" s="90" customFormat="1" ht="12.75">
      <c r="A161" s="105" t="s">
        <v>380</v>
      </c>
      <c r="B161" s="106">
        <v>3</v>
      </c>
      <c r="C161" s="107">
        <v>1</v>
      </c>
      <c r="D161" s="108">
        <v>1</v>
      </c>
      <c r="E161" s="109">
        <v>5</v>
      </c>
      <c r="F161" s="110">
        <v>181</v>
      </c>
    </row>
    <row r="162" spans="1:6" s="90" customFormat="1" ht="12.75">
      <c r="A162" s="105" t="s">
        <v>127</v>
      </c>
      <c r="B162" s="106">
        <v>3</v>
      </c>
      <c r="C162" s="107">
        <v>4</v>
      </c>
      <c r="D162" s="108">
        <v>11</v>
      </c>
      <c r="E162" s="109">
        <v>18</v>
      </c>
      <c r="F162" s="110">
        <v>306</v>
      </c>
    </row>
    <row r="163" spans="1:6" s="90" customFormat="1" ht="12.75">
      <c r="A163" s="105" t="s">
        <v>378</v>
      </c>
      <c r="B163" s="106">
        <v>0</v>
      </c>
      <c r="C163" s="107">
        <v>0</v>
      </c>
      <c r="D163" s="108">
        <v>2</v>
      </c>
      <c r="E163" s="109">
        <v>2</v>
      </c>
      <c r="F163" s="110">
        <v>34</v>
      </c>
    </row>
    <row r="164" spans="1:7" s="35" customFormat="1" ht="17.25" customHeight="1">
      <c r="A164" s="33" t="s">
        <v>401</v>
      </c>
      <c r="B164" s="34">
        <v>7</v>
      </c>
      <c r="C164" s="34">
        <v>5</v>
      </c>
      <c r="D164" s="34">
        <v>17</v>
      </c>
      <c r="E164" s="34">
        <v>29</v>
      </c>
      <c r="F164" s="34">
        <v>592</v>
      </c>
      <c r="G164" s="20"/>
    </row>
    <row r="165" ht="12.75">
      <c r="F165" s="90"/>
    </row>
    <row r="166" ht="12.75">
      <c r="F166" s="90"/>
    </row>
    <row r="167" ht="12.75">
      <c r="F167" s="90"/>
    </row>
    <row r="168" spans="1:6" s="20" customFormat="1" ht="60.75" customHeight="1">
      <c r="A168" s="33" t="s">
        <v>478</v>
      </c>
      <c r="B168" s="295" t="s">
        <v>428</v>
      </c>
      <c r="C168" s="296"/>
      <c r="D168" s="296"/>
      <c r="E168" s="296"/>
      <c r="F168" s="297"/>
    </row>
    <row r="169" spans="1:6" s="20" customFormat="1" ht="24" customHeight="1">
      <c r="A169" s="308" t="s">
        <v>133</v>
      </c>
      <c r="B169" s="309" t="s">
        <v>115</v>
      </c>
      <c r="C169" s="309"/>
      <c r="D169" s="309"/>
      <c r="E169" s="302" t="s">
        <v>116</v>
      </c>
      <c r="F169" s="302" t="s">
        <v>117</v>
      </c>
    </row>
    <row r="170" spans="1:6" s="20" customFormat="1" ht="37.5" customHeight="1">
      <c r="A170" s="308"/>
      <c r="B170" s="4" t="s">
        <v>118</v>
      </c>
      <c r="C170" s="4" t="s">
        <v>119</v>
      </c>
      <c r="D170" s="4" t="s">
        <v>120</v>
      </c>
      <c r="E170" s="300"/>
      <c r="F170" s="300"/>
    </row>
    <row r="171" spans="1:6" s="90" customFormat="1" ht="12.75">
      <c r="A171" s="105" t="s">
        <v>196</v>
      </c>
      <c r="B171" s="106">
        <v>0</v>
      </c>
      <c r="C171" s="107">
        <v>0</v>
      </c>
      <c r="D171" s="108">
        <v>1</v>
      </c>
      <c r="E171" s="109">
        <v>1</v>
      </c>
      <c r="F171" s="110">
        <v>21</v>
      </c>
    </row>
    <row r="172" spans="1:6" s="90" customFormat="1" ht="12.75">
      <c r="A172" s="105" t="s">
        <v>207</v>
      </c>
      <c r="B172" s="106">
        <v>0</v>
      </c>
      <c r="C172" s="107">
        <v>1</v>
      </c>
      <c r="D172" s="108">
        <v>1</v>
      </c>
      <c r="E172" s="109">
        <v>2</v>
      </c>
      <c r="F172" s="110">
        <v>25</v>
      </c>
    </row>
    <row r="173" spans="1:6" s="90" customFormat="1" ht="12.75">
      <c r="A173" s="105" t="s">
        <v>215</v>
      </c>
      <c r="B173" s="106">
        <v>0</v>
      </c>
      <c r="C173" s="107">
        <v>1</v>
      </c>
      <c r="D173" s="108">
        <v>0</v>
      </c>
      <c r="E173" s="109">
        <v>1</v>
      </c>
      <c r="F173" s="110">
        <v>16</v>
      </c>
    </row>
    <row r="174" spans="1:6" s="90" customFormat="1" ht="31.5" customHeight="1">
      <c r="A174" s="105" t="s">
        <v>197</v>
      </c>
      <c r="B174" s="106">
        <v>0</v>
      </c>
      <c r="C174" s="107">
        <v>0</v>
      </c>
      <c r="D174" s="108">
        <v>2</v>
      </c>
      <c r="E174" s="109">
        <v>2</v>
      </c>
      <c r="F174" s="110">
        <v>30</v>
      </c>
    </row>
    <row r="175" spans="1:6" s="90" customFormat="1" ht="12.75">
      <c r="A175" s="105" t="s">
        <v>198</v>
      </c>
      <c r="B175" s="106">
        <v>4</v>
      </c>
      <c r="C175" s="107">
        <v>0</v>
      </c>
      <c r="D175" s="108">
        <v>2</v>
      </c>
      <c r="E175" s="109">
        <v>6</v>
      </c>
      <c r="F175" s="110">
        <v>162</v>
      </c>
    </row>
    <row r="176" spans="1:6" s="90" customFormat="1" ht="12.75">
      <c r="A176" s="105" t="s">
        <v>199</v>
      </c>
      <c r="B176" s="106">
        <v>2</v>
      </c>
      <c r="C176" s="107">
        <v>1</v>
      </c>
      <c r="D176" s="108">
        <v>1</v>
      </c>
      <c r="E176" s="109">
        <v>4</v>
      </c>
      <c r="F176" s="110">
        <v>100</v>
      </c>
    </row>
    <row r="177" spans="1:6" s="90" customFormat="1" ht="12.75">
      <c r="A177" s="105" t="s">
        <v>216</v>
      </c>
      <c r="B177" s="106">
        <v>0</v>
      </c>
      <c r="C177" s="107">
        <v>0</v>
      </c>
      <c r="D177" s="108">
        <v>2</v>
      </c>
      <c r="E177" s="109">
        <v>2</v>
      </c>
      <c r="F177" s="110">
        <v>24</v>
      </c>
    </row>
    <row r="178" spans="1:6" s="90" customFormat="1" ht="12.75">
      <c r="A178" s="105" t="s">
        <v>200</v>
      </c>
      <c r="B178" s="106">
        <v>1</v>
      </c>
      <c r="C178" s="107">
        <v>1</v>
      </c>
      <c r="D178" s="108">
        <v>8</v>
      </c>
      <c r="E178" s="109">
        <v>10</v>
      </c>
      <c r="F178" s="110">
        <v>220</v>
      </c>
    </row>
    <row r="179" spans="1:6" s="90" customFormat="1" ht="12.75">
      <c r="A179" s="105" t="s">
        <v>201</v>
      </c>
      <c r="B179" s="106">
        <v>0</v>
      </c>
      <c r="C179" s="107">
        <v>0</v>
      </c>
      <c r="D179" s="108">
        <v>1</v>
      </c>
      <c r="E179" s="109">
        <v>1</v>
      </c>
      <c r="F179" s="110">
        <v>54</v>
      </c>
    </row>
    <row r="180" spans="1:6" s="90" customFormat="1" ht="12.75">
      <c r="A180" s="105" t="s">
        <v>217</v>
      </c>
      <c r="B180" s="106">
        <v>0</v>
      </c>
      <c r="C180" s="107">
        <v>0</v>
      </c>
      <c r="D180" s="108">
        <v>1</v>
      </c>
      <c r="E180" s="109">
        <v>1</v>
      </c>
      <c r="F180" s="110">
        <v>18</v>
      </c>
    </row>
    <row r="181" spans="1:6" s="90" customFormat="1" ht="12.75">
      <c r="A181" s="105" t="s">
        <v>203</v>
      </c>
      <c r="B181" s="106">
        <v>0</v>
      </c>
      <c r="C181" s="107">
        <v>0</v>
      </c>
      <c r="D181" s="108">
        <v>1</v>
      </c>
      <c r="E181" s="109">
        <v>1</v>
      </c>
      <c r="F181" s="110">
        <v>30</v>
      </c>
    </row>
    <row r="182" spans="1:6" s="90" customFormat="1" ht="12.75">
      <c r="A182" s="105" t="s">
        <v>204</v>
      </c>
      <c r="B182" s="106">
        <v>0</v>
      </c>
      <c r="C182" s="107">
        <v>0</v>
      </c>
      <c r="D182" s="108">
        <v>1</v>
      </c>
      <c r="E182" s="109">
        <v>1</v>
      </c>
      <c r="F182" s="110">
        <v>22</v>
      </c>
    </row>
    <row r="183" spans="1:6" s="90" customFormat="1" ht="12.75">
      <c r="A183" s="105" t="s">
        <v>218</v>
      </c>
      <c r="B183" s="106">
        <v>0</v>
      </c>
      <c r="C183" s="107">
        <v>0</v>
      </c>
      <c r="D183" s="108">
        <v>1</v>
      </c>
      <c r="E183" s="109">
        <v>1</v>
      </c>
      <c r="F183" s="110">
        <v>7</v>
      </c>
    </row>
    <row r="184" spans="1:6" s="90" customFormat="1" ht="12.75">
      <c r="A184" s="105" t="s">
        <v>219</v>
      </c>
      <c r="B184" s="106">
        <v>0</v>
      </c>
      <c r="C184" s="107">
        <v>0</v>
      </c>
      <c r="D184" s="108">
        <v>1</v>
      </c>
      <c r="E184" s="109">
        <v>1</v>
      </c>
      <c r="F184" s="110">
        <v>12</v>
      </c>
    </row>
    <row r="185" spans="1:6" s="90" customFormat="1" ht="12.75">
      <c r="A185" s="105" t="s">
        <v>220</v>
      </c>
      <c r="B185" s="106">
        <v>0</v>
      </c>
      <c r="C185" s="107">
        <v>1</v>
      </c>
      <c r="D185" s="108">
        <v>0</v>
      </c>
      <c r="E185" s="109">
        <v>1</v>
      </c>
      <c r="F185" s="110">
        <v>20</v>
      </c>
    </row>
    <row r="186" spans="1:7" s="35" customFormat="1" ht="17.25" customHeight="1">
      <c r="A186" s="33" t="s">
        <v>402</v>
      </c>
      <c r="B186" s="34">
        <v>7</v>
      </c>
      <c r="C186" s="34">
        <v>5</v>
      </c>
      <c r="D186" s="34">
        <v>23</v>
      </c>
      <c r="E186" s="34">
        <v>35</v>
      </c>
      <c r="F186" s="34">
        <v>761</v>
      </c>
      <c r="G186" s="20"/>
    </row>
    <row r="190" spans="1:6" s="20" customFormat="1" ht="60.75" customHeight="1">
      <c r="A190" s="33" t="s">
        <v>479</v>
      </c>
      <c r="B190" s="295" t="s">
        <v>427</v>
      </c>
      <c r="C190" s="296"/>
      <c r="D190" s="296"/>
      <c r="E190" s="296"/>
      <c r="F190" s="297"/>
    </row>
    <row r="191" spans="1:6" s="20" customFormat="1" ht="24" customHeight="1">
      <c r="A191" s="308" t="s">
        <v>133</v>
      </c>
      <c r="B191" s="309" t="s">
        <v>115</v>
      </c>
      <c r="C191" s="309"/>
      <c r="D191" s="309"/>
      <c r="E191" s="302" t="s">
        <v>116</v>
      </c>
      <c r="F191" s="302" t="s">
        <v>117</v>
      </c>
    </row>
    <row r="192" spans="1:6" s="20" customFormat="1" ht="37.5" customHeight="1">
      <c r="A192" s="308"/>
      <c r="B192" s="4" t="s">
        <v>118</v>
      </c>
      <c r="C192" s="4" t="s">
        <v>119</v>
      </c>
      <c r="D192" s="4" t="s">
        <v>120</v>
      </c>
      <c r="E192" s="300"/>
      <c r="F192" s="300"/>
    </row>
    <row r="193" spans="1:6" s="90" customFormat="1" ht="12.75">
      <c r="A193" s="105" t="s">
        <v>129</v>
      </c>
      <c r="B193" s="106">
        <v>1</v>
      </c>
      <c r="C193" s="107">
        <v>0</v>
      </c>
      <c r="D193" s="108">
        <v>1</v>
      </c>
      <c r="E193" s="109">
        <v>2</v>
      </c>
      <c r="F193" s="110">
        <v>52</v>
      </c>
    </row>
    <row r="194" spans="1:7" s="35" customFormat="1" ht="17.25" customHeight="1">
      <c r="A194" s="33" t="s">
        <v>404</v>
      </c>
      <c r="B194" s="34">
        <v>1</v>
      </c>
      <c r="C194" s="34">
        <v>0</v>
      </c>
      <c r="D194" s="34">
        <v>1</v>
      </c>
      <c r="E194" s="34">
        <v>2</v>
      </c>
      <c r="F194" s="34">
        <v>52</v>
      </c>
      <c r="G194" s="20"/>
    </row>
  </sheetData>
  <mergeCells count="53">
    <mergeCell ref="B1:H1"/>
    <mergeCell ref="A3:A4"/>
    <mergeCell ref="B3:D3"/>
    <mergeCell ref="E3:E4"/>
    <mergeCell ref="F3:F4"/>
    <mergeCell ref="G3:G4"/>
    <mergeCell ref="H3:H4"/>
    <mergeCell ref="B190:F190"/>
    <mergeCell ref="A191:A192"/>
    <mergeCell ref="B191:D191"/>
    <mergeCell ref="E191:E192"/>
    <mergeCell ref="F191:F192"/>
    <mergeCell ref="B168:F168"/>
    <mergeCell ref="A169:A170"/>
    <mergeCell ref="B169:D169"/>
    <mergeCell ref="E169:E170"/>
    <mergeCell ref="F169:F170"/>
    <mergeCell ref="B155:F155"/>
    <mergeCell ref="A156:A157"/>
    <mergeCell ref="B156:D156"/>
    <mergeCell ref="E156:E157"/>
    <mergeCell ref="F156:F157"/>
    <mergeCell ref="B144:F144"/>
    <mergeCell ref="A145:A146"/>
    <mergeCell ref="B145:D145"/>
    <mergeCell ref="E145:E146"/>
    <mergeCell ref="F145:F146"/>
    <mergeCell ref="B123:F123"/>
    <mergeCell ref="A124:A125"/>
    <mergeCell ref="B124:D124"/>
    <mergeCell ref="E124:E125"/>
    <mergeCell ref="F124:F125"/>
    <mergeCell ref="B105:F105"/>
    <mergeCell ref="A106:A107"/>
    <mergeCell ref="B106:D106"/>
    <mergeCell ref="E106:E107"/>
    <mergeCell ref="F106:F107"/>
    <mergeCell ref="B78:F78"/>
    <mergeCell ref="A79:A80"/>
    <mergeCell ref="B79:D79"/>
    <mergeCell ref="E79:E80"/>
    <mergeCell ref="F79:F80"/>
    <mergeCell ref="B66:F66"/>
    <mergeCell ref="A67:A68"/>
    <mergeCell ref="B67:D67"/>
    <mergeCell ref="E67:E68"/>
    <mergeCell ref="F67:F68"/>
    <mergeCell ref="A52:H52"/>
    <mergeCell ref="B54:F54"/>
    <mergeCell ref="A55:A56"/>
    <mergeCell ref="B55:D55"/>
    <mergeCell ref="E55:E56"/>
    <mergeCell ref="F55:F56"/>
  </mergeCells>
  <printOptions horizontalCentered="1"/>
  <pageMargins left="0" right="0" top="0.5905511811023623" bottom="0.5905511811023623" header="0.31496062992125984" footer="0.31496062992125984"/>
  <pageSetup horizontalDpi="600" verticalDpi="600" orientation="portrait" paperSize="9" r:id="rId2"/>
  <rowBreaks count="1" manualBreakCount="1">
    <brk id="7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8.7109375" style="101" customWidth="1"/>
    <col min="2" max="3" width="9.00390625" style="47" bestFit="1" customWidth="1"/>
    <col min="4" max="4" width="10.28125" style="47" customWidth="1"/>
    <col min="5" max="5" width="9.00390625" style="47" bestFit="1" customWidth="1"/>
    <col min="6" max="6" width="12.00390625" style="47" customWidth="1"/>
    <col min="7" max="7" width="9.28125" style="47" bestFit="1" customWidth="1"/>
    <col min="8" max="8" width="10.7109375" style="47" bestFit="1" customWidth="1"/>
    <col min="9" max="16384" width="8.8515625" style="47" customWidth="1"/>
  </cols>
  <sheetData>
    <row r="1" spans="1:8" ht="51" customHeight="1">
      <c r="A1" s="1" t="s">
        <v>150</v>
      </c>
      <c r="B1" s="303" t="s">
        <v>151</v>
      </c>
      <c r="C1" s="284"/>
      <c r="D1" s="284"/>
      <c r="E1" s="284"/>
      <c r="F1" s="284"/>
      <c r="G1" s="284"/>
      <c r="H1" s="285"/>
    </row>
    <row r="2" spans="1:8" ht="12.75">
      <c r="A2" s="97"/>
      <c r="B2" s="90"/>
      <c r="C2" s="90"/>
      <c r="D2" s="90"/>
      <c r="E2" s="90"/>
      <c r="F2" s="90"/>
      <c r="G2" s="90"/>
      <c r="H2" s="90"/>
    </row>
    <row r="3" spans="1:8" ht="12.75" customHeight="1">
      <c r="A3" s="317" t="s">
        <v>145</v>
      </c>
      <c r="B3" s="288" t="s">
        <v>115</v>
      </c>
      <c r="C3" s="289"/>
      <c r="D3" s="304"/>
      <c r="E3" s="305" t="s">
        <v>116</v>
      </c>
      <c r="F3" s="307" t="s">
        <v>259</v>
      </c>
      <c r="G3" s="307" t="s">
        <v>117</v>
      </c>
      <c r="H3" s="307" t="s">
        <v>260</v>
      </c>
    </row>
    <row r="4" spans="1:8" ht="45">
      <c r="A4" s="318"/>
      <c r="B4" s="21" t="s">
        <v>118</v>
      </c>
      <c r="C4" s="25" t="s">
        <v>119</v>
      </c>
      <c r="D4" s="21" t="s">
        <v>120</v>
      </c>
      <c r="E4" s="306"/>
      <c r="F4" s="307"/>
      <c r="G4" s="307"/>
      <c r="H4" s="307"/>
    </row>
    <row r="5" spans="1:8" ht="12.75">
      <c r="A5" s="98" t="s">
        <v>121</v>
      </c>
      <c r="B5" s="91">
        <f>B59</f>
        <v>1</v>
      </c>
      <c r="C5" s="91">
        <f>C59</f>
        <v>2</v>
      </c>
      <c r="D5" s="91">
        <f>D59</f>
        <v>3</v>
      </c>
      <c r="E5" s="91">
        <f>E59</f>
        <v>6</v>
      </c>
      <c r="F5" s="92">
        <f>E5/$E$14*100</f>
        <v>7.792207792207792</v>
      </c>
      <c r="G5" s="93">
        <f>F59</f>
        <v>111</v>
      </c>
      <c r="H5" s="197">
        <f>G5/$G$14*100</f>
        <v>7.5</v>
      </c>
    </row>
    <row r="6" spans="1:8" ht="12.75">
      <c r="A6" s="98" t="s">
        <v>122</v>
      </c>
      <c r="B6" s="91">
        <f>B68</f>
        <v>2</v>
      </c>
      <c r="C6" s="91">
        <f>C68</f>
        <v>3</v>
      </c>
      <c r="D6" s="91">
        <f>D68</f>
        <v>1</v>
      </c>
      <c r="E6" s="91">
        <f>E68</f>
        <v>6</v>
      </c>
      <c r="F6" s="92">
        <f aca="true" t="shared" si="0" ref="F6:F14">E6/$E$14*100</f>
        <v>7.792207792207792</v>
      </c>
      <c r="G6" s="93">
        <f>F68</f>
        <v>126</v>
      </c>
      <c r="H6" s="197">
        <f aca="true" t="shared" si="1" ref="H6:H14">G6/$G$14*100</f>
        <v>8.513513513513514</v>
      </c>
    </row>
    <row r="7" spans="1:8" ht="12.75">
      <c r="A7" s="98" t="s">
        <v>123</v>
      </c>
      <c r="B7" s="91">
        <f>B76</f>
        <v>1</v>
      </c>
      <c r="C7" s="91">
        <f>C76</f>
        <v>0</v>
      </c>
      <c r="D7" s="91">
        <f>D76</f>
        <v>4</v>
      </c>
      <c r="E7" s="91">
        <f>E76</f>
        <v>5</v>
      </c>
      <c r="F7" s="92">
        <f t="shared" si="0"/>
        <v>6.493506493506493</v>
      </c>
      <c r="G7" s="93">
        <f>F76</f>
        <v>125</v>
      </c>
      <c r="H7" s="197">
        <f t="shared" si="1"/>
        <v>8.445945945945946</v>
      </c>
    </row>
    <row r="8" spans="1:8" ht="12.75">
      <c r="A8" s="98" t="s">
        <v>124</v>
      </c>
      <c r="B8" s="91">
        <f>B91</f>
        <v>3</v>
      </c>
      <c r="C8" s="91">
        <f>C91</f>
        <v>0</v>
      </c>
      <c r="D8" s="91">
        <f>D91</f>
        <v>6</v>
      </c>
      <c r="E8" s="91">
        <f>E91</f>
        <v>9</v>
      </c>
      <c r="F8" s="92">
        <f t="shared" si="0"/>
        <v>11.688311688311687</v>
      </c>
      <c r="G8" s="93">
        <f>F91</f>
        <v>184</v>
      </c>
      <c r="H8" s="197">
        <f t="shared" si="1"/>
        <v>12.432432432432433</v>
      </c>
    </row>
    <row r="9" spans="1:8" ht="12.75">
      <c r="A9" s="98" t="s">
        <v>125</v>
      </c>
      <c r="B9" s="91">
        <f>B107</f>
        <v>3</v>
      </c>
      <c r="C9" s="91">
        <f>C107</f>
        <v>2</v>
      </c>
      <c r="D9" s="91">
        <f>D107</f>
        <v>7</v>
      </c>
      <c r="E9" s="91">
        <f>E107</f>
        <v>12</v>
      </c>
      <c r="F9" s="92">
        <f t="shared" si="0"/>
        <v>15.584415584415584</v>
      </c>
      <c r="G9" s="93">
        <f>F107</f>
        <v>216</v>
      </c>
      <c r="H9" s="197">
        <f t="shared" si="1"/>
        <v>14.594594594594595</v>
      </c>
    </row>
    <row r="10" spans="1:8" ht="12.75">
      <c r="A10" s="98" t="s">
        <v>126</v>
      </c>
      <c r="B10" s="91">
        <f>B121</f>
        <v>1</v>
      </c>
      <c r="C10" s="91">
        <f>C121</f>
        <v>2</v>
      </c>
      <c r="D10" s="91">
        <f>D121</f>
        <v>18</v>
      </c>
      <c r="E10" s="91">
        <f>E121</f>
        <v>21</v>
      </c>
      <c r="F10" s="92">
        <f t="shared" si="0"/>
        <v>27.27272727272727</v>
      </c>
      <c r="G10" s="93">
        <f>F121</f>
        <v>382</v>
      </c>
      <c r="H10" s="197">
        <f t="shared" si="1"/>
        <v>25.810810810810807</v>
      </c>
    </row>
    <row r="11" spans="1:8" ht="12.75">
      <c r="A11" s="98" t="s">
        <v>127</v>
      </c>
      <c r="B11" s="91">
        <f>B132</f>
        <v>0</v>
      </c>
      <c r="C11" s="91">
        <f>C132</f>
        <v>2</v>
      </c>
      <c r="D11" s="91">
        <f>D132</f>
        <v>7</v>
      </c>
      <c r="E11" s="91">
        <f>E132</f>
        <v>9</v>
      </c>
      <c r="F11" s="92">
        <f t="shared" si="0"/>
        <v>11.688311688311687</v>
      </c>
      <c r="G11" s="93">
        <f>F132</f>
        <v>188</v>
      </c>
      <c r="H11" s="197">
        <f t="shared" si="1"/>
        <v>12.702702702702704</v>
      </c>
    </row>
    <row r="12" spans="1:8" ht="12.75">
      <c r="A12" s="98" t="s">
        <v>128</v>
      </c>
      <c r="B12" s="91">
        <f>B141</f>
        <v>1</v>
      </c>
      <c r="C12" s="91">
        <f>C141</f>
        <v>3</v>
      </c>
      <c r="D12" s="91">
        <f>D141</f>
        <v>0</v>
      </c>
      <c r="E12" s="91">
        <f>E141</f>
        <v>4</v>
      </c>
      <c r="F12" s="92">
        <f t="shared" si="0"/>
        <v>5.194805194805195</v>
      </c>
      <c r="G12" s="93">
        <f>F141</f>
        <v>75</v>
      </c>
      <c r="H12" s="197">
        <f t="shared" si="1"/>
        <v>5.0675675675675675</v>
      </c>
    </row>
    <row r="13" spans="1:8" ht="12.75">
      <c r="A13" s="98" t="s">
        <v>129</v>
      </c>
      <c r="B13" s="91">
        <f>B148</f>
        <v>2</v>
      </c>
      <c r="C13" s="91">
        <f>C148</f>
        <v>3</v>
      </c>
      <c r="D13" s="91">
        <f>D148</f>
        <v>0</v>
      </c>
      <c r="E13" s="91">
        <f>E148</f>
        <v>5</v>
      </c>
      <c r="F13" s="92">
        <f t="shared" si="0"/>
        <v>6.493506493506493</v>
      </c>
      <c r="G13" s="93">
        <f>F148</f>
        <v>73</v>
      </c>
      <c r="H13" s="197">
        <f t="shared" si="1"/>
        <v>4.9324324324324325</v>
      </c>
    </row>
    <row r="14" spans="1:8" ht="12.75">
      <c r="A14" s="99" t="s">
        <v>130</v>
      </c>
      <c r="B14" s="29">
        <f>SUM(B5:B13)</f>
        <v>14</v>
      </c>
      <c r="C14" s="29">
        <f>SUM(C5:C13)</f>
        <v>17</v>
      </c>
      <c r="D14" s="29">
        <f>SUM(D5:D13)</f>
        <v>46</v>
      </c>
      <c r="E14" s="29">
        <f>SUM(E5:E13)</f>
        <v>77</v>
      </c>
      <c r="F14" s="87">
        <f t="shared" si="0"/>
        <v>100</v>
      </c>
      <c r="G14" s="29">
        <f>SUM(G5:G13)</f>
        <v>1480</v>
      </c>
      <c r="H14" s="87">
        <f t="shared" si="1"/>
        <v>100</v>
      </c>
    </row>
    <row r="15" spans="1:8" ht="12.75">
      <c r="A15" s="97"/>
      <c r="B15" s="90"/>
      <c r="C15" s="90"/>
      <c r="D15" s="90"/>
      <c r="E15" s="90"/>
      <c r="F15" s="90"/>
      <c r="G15" s="90"/>
      <c r="H15" s="90"/>
    </row>
    <row r="16" spans="1:8" ht="12.75">
      <c r="A16" s="16" t="s">
        <v>131</v>
      </c>
      <c r="B16" s="2"/>
      <c r="C16" s="2"/>
      <c r="D16" s="17"/>
      <c r="E16" s="18"/>
      <c r="F16" s="2"/>
      <c r="G16" s="2"/>
      <c r="H16" s="2"/>
    </row>
    <row r="21" spans="3:4" ht="12.75">
      <c r="C21" s="98" t="s">
        <v>121</v>
      </c>
      <c r="D21" s="47">
        <v>6</v>
      </c>
    </row>
    <row r="22" spans="3:4" ht="12.75">
      <c r="C22" s="98" t="s">
        <v>122</v>
      </c>
      <c r="D22" s="47">
        <v>6</v>
      </c>
    </row>
    <row r="23" spans="3:4" ht="22.5">
      <c r="C23" s="98" t="s">
        <v>123</v>
      </c>
      <c r="D23" s="47">
        <v>5</v>
      </c>
    </row>
    <row r="24" spans="3:4" ht="12.75">
      <c r="C24" s="98" t="s">
        <v>124</v>
      </c>
      <c r="D24" s="47">
        <v>9</v>
      </c>
    </row>
    <row r="25" spans="3:4" ht="12.75">
      <c r="C25" s="98" t="s">
        <v>125</v>
      </c>
      <c r="D25" s="47">
        <v>12</v>
      </c>
    </row>
    <row r="26" spans="3:4" ht="12.75">
      <c r="C26" s="98" t="s">
        <v>126</v>
      </c>
      <c r="D26" s="47">
        <v>21</v>
      </c>
    </row>
    <row r="27" spans="3:4" ht="12.75">
      <c r="C27" s="98" t="s">
        <v>127</v>
      </c>
      <c r="D27" s="47">
        <v>9</v>
      </c>
    </row>
    <row r="28" spans="3:4" ht="22.5">
      <c r="C28" s="98" t="s">
        <v>128</v>
      </c>
      <c r="D28" s="47">
        <v>4</v>
      </c>
    </row>
    <row r="29" spans="3:4" ht="12.75">
      <c r="C29" s="98" t="s">
        <v>129</v>
      </c>
      <c r="D29" s="47">
        <v>5</v>
      </c>
    </row>
    <row r="51" spans="1:8" ht="27" customHeight="1">
      <c r="A51" s="294" t="s">
        <v>132</v>
      </c>
      <c r="B51" s="294"/>
      <c r="C51" s="294"/>
      <c r="D51" s="294"/>
      <c r="E51" s="294"/>
      <c r="F51" s="294"/>
      <c r="G51" s="294"/>
      <c r="H51" s="294"/>
    </row>
    <row r="53" spans="1:6" ht="51.75" customHeight="1">
      <c r="A53" s="63" t="s">
        <v>480</v>
      </c>
      <c r="B53" s="319" t="s">
        <v>489</v>
      </c>
      <c r="C53" s="319"/>
      <c r="D53" s="319"/>
      <c r="E53" s="319"/>
      <c r="F53" s="319"/>
    </row>
    <row r="54" spans="1:6" s="20" customFormat="1" ht="24" customHeight="1">
      <c r="A54" s="308" t="s">
        <v>133</v>
      </c>
      <c r="B54" s="309" t="s">
        <v>115</v>
      </c>
      <c r="C54" s="309"/>
      <c r="D54" s="309"/>
      <c r="E54" s="320" t="s">
        <v>116</v>
      </c>
      <c r="F54" s="300" t="s">
        <v>117</v>
      </c>
    </row>
    <row r="55" spans="1:6" s="20" customFormat="1" ht="42">
      <c r="A55" s="308"/>
      <c r="B55" s="4" t="s">
        <v>118</v>
      </c>
      <c r="C55" s="4" t="s">
        <v>119</v>
      </c>
      <c r="D55" s="4" t="s">
        <v>120</v>
      </c>
      <c r="E55" s="321"/>
      <c r="F55" s="300"/>
    </row>
    <row r="56" spans="1:6" s="20" customFormat="1" ht="15" customHeight="1">
      <c r="A56" s="94" t="s">
        <v>222</v>
      </c>
      <c r="B56" s="95">
        <v>0</v>
      </c>
      <c r="C56" s="95">
        <v>1</v>
      </c>
      <c r="D56" s="95">
        <v>0</v>
      </c>
      <c r="E56" s="96">
        <f>SUM(B56:D56)</f>
        <v>1</v>
      </c>
      <c r="F56" s="95">
        <v>15</v>
      </c>
    </row>
    <row r="57" spans="1:6" s="20" customFormat="1" ht="15" customHeight="1">
      <c r="A57" s="94" t="s">
        <v>139</v>
      </c>
      <c r="B57" s="95">
        <v>0</v>
      </c>
      <c r="C57" s="95">
        <v>0</v>
      </c>
      <c r="D57" s="95">
        <v>1</v>
      </c>
      <c r="E57" s="96">
        <f>SUM(B57:D57)</f>
        <v>1</v>
      </c>
      <c r="F57" s="95">
        <v>19</v>
      </c>
    </row>
    <row r="58" spans="1:6" s="20" customFormat="1" ht="15" customHeight="1">
      <c r="A58" s="94" t="s">
        <v>121</v>
      </c>
      <c r="B58" s="95">
        <v>1</v>
      </c>
      <c r="C58" s="95">
        <v>1</v>
      </c>
      <c r="D58" s="95">
        <v>2</v>
      </c>
      <c r="E58" s="96">
        <v>4</v>
      </c>
      <c r="F58" s="95">
        <v>77</v>
      </c>
    </row>
    <row r="59" spans="1:7" s="35" customFormat="1" ht="35.25" customHeight="1">
      <c r="A59" s="63" t="s">
        <v>152</v>
      </c>
      <c r="B59" s="34">
        <f>SUM(B56:B58)</f>
        <v>1</v>
      </c>
      <c r="C59" s="34">
        <f>SUM(C56:C58)</f>
        <v>2</v>
      </c>
      <c r="D59" s="34">
        <f>SUM(D56:D58)</f>
        <v>3</v>
      </c>
      <c r="E59" s="34">
        <f>SUM(E56:E58)</f>
        <v>6</v>
      </c>
      <c r="F59" s="34">
        <f>SUM(F56:F58)</f>
        <v>111</v>
      </c>
      <c r="G59" s="20"/>
    </row>
    <row r="62" spans="1:6" ht="63.75" customHeight="1">
      <c r="A62" s="63" t="s">
        <v>481</v>
      </c>
      <c r="B62" s="319" t="s">
        <v>490</v>
      </c>
      <c r="C62" s="319"/>
      <c r="D62" s="319"/>
      <c r="E62" s="319"/>
      <c r="F62" s="319"/>
    </row>
    <row r="63" spans="1:6" s="20" customFormat="1" ht="24" customHeight="1">
      <c r="A63" s="308" t="s">
        <v>133</v>
      </c>
      <c r="B63" s="309" t="s">
        <v>115</v>
      </c>
      <c r="C63" s="309"/>
      <c r="D63" s="309"/>
      <c r="E63" s="320" t="s">
        <v>116</v>
      </c>
      <c r="F63" s="300" t="s">
        <v>117</v>
      </c>
    </row>
    <row r="64" spans="1:6" s="20" customFormat="1" ht="42">
      <c r="A64" s="308"/>
      <c r="B64" s="4" t="s">
        <v>118</v>
      </c>
      <c r="C64" s="4" t="s">
        <v>119</v>
      </c>
      <c r="D64" s="4" t="s">
        <v>120</v>
      </c>
      <c r="E64" s="321"/>
      <c r="F64" s="300"/>
    </row>
    <row r="65" spans="1:6" s="20" customFormat="1" ht="15" customHeight="1">
      <c r="A65" s="94" t="s">
        <v>248</v>
      </c>
      <c r="B65" s="95">
        <v>0</v>
      </c>
      <c r="C65" s="95">
        <v>1</v>
      </c>
      <c r="D65" s="95">
        <v>0</v>
      </c>
      <c r="E65" s="96">
        <v>1</v>
      </c>
      <c r="F65" s="95">
        <v>16</v>
      </c>
    </row>
    <row r="66" spans="1:6" s="20" customFormat="1" ht="15" customHeight="1">
      <c r="A66" s="94" t="s">
        <v>122</v>
      </c>
      <c r="B66" s="95">
        <v>1</v>
      </c>
      <c r="C66" s="95">
        <v>2</v>
      </c>
      <c r="D66" s="95">
        <v>1</v>
      </c>
      <c r="E66" s="96">
        <v>4</v>
      </c>
      <c r="F66" s="95">
        <v>89</v>
      </c>
    </row>
    <row r="67" spans="1:6" s="20" customFormat="1" ht="15" customHeight="1">
      <c r="A67" s="94" t="s">
        <v>246</v>
      </c>
      <c r="B67" s="95">
        <v>1</v>
      </c>
      <c r="C67" s="95">
        <v>0</v>
      </c>
      <c r="D67" s="95">
        <v>0</v>
      </c>
      <c r="E67" s="96">
        <v>1</v>
      </c>
      <c r="F67" s="95">
        <v>21</v>
      </c>
    </row>
    <row r="68" spans="1:7" s="35" customFormat="1" ht="35.25" customHeight="1">
      <c r="A68" s="63" t="s">
        <v>422</v>
      </c>
      <c r="B68" s="34">
        <f>SUM(B65:B67)</f>
        <v>2</v>
      </c>
      <c r="C68" s="34">
        <f>SUM(C65:C67)</f>
        <v>3</v>
      </c>
      <c r="D68" s="34">
        <f>SUM(D65:D67)</f>
        <v>1</v>
      </c>
      <c r="E68" s="34">
        <f>SUM(E65:E67)</f>
        <v>6</v>
      </c>
      <c r="F68" s="34">
        <f>SUM(F65:F67)</f>
        <v>126</v>
      </c>
      <c r="G68" s="20"/>
    </row>
    <row r="70" spans="1:6" ht="15.75">
      <c r="A70" s="100"/>
      <c r="B70" s="37"/>
      <c r="C70" s="37"/>
      <c r="D70" s="37"/>
      <c r="E70" s="37"/>
      <c r="F70" s="37"/>
    </row>
    <row r="71" spans="1:6" ht="75" customHeight="1">
      <c r="A71" s="63" t="s">
        <v>482</v>
      </c>
      <c r="B71" s="319" t="s">
        <v>491</v>
      </c>
      <c r="C71" s="319"/>
      <c r="D71" s="319"/>
      <c r="E71" s="319"/>
      <c r="F71" s="319"/>
    </row>
    <row r="72" spans="1:6" s="20" customFormat="1" ht="24" customHeight="1">
      <c r="A72" s="308" t="s">
        <v>133</v>
      </c>
      <c r="B72" s="309" t="s">
        <v>115</v>
      </c>
      <c r="C72" s="309"/>
      <c r="D72" s="309"/>
      <c r="E72" s="320" t="s">
        <v>116</v>
      </c>
      <c r="F72" s="300" t="s">
        <v>117</v>
      </c>
    </row>
    <row r="73" spans="1:6" s="20" customFormat="1" ht="42">
      <c r="A73" s="308"/>
      <c r="B73" s="4" t="s">
        <v>118</v>
      </c>
      <c r="C73" s="4" t="s">
        <v>119</v>
      </c>
      <c r="D73" s="4" t="s">
        <v>120</v>
      </c>
      <c r="E73" s="321"/>
      <c r="F73" s="300"/>
    </row>
    <row r="74" spans="1:6" s="20" customFormat="1" ht="15" customHeight="1">
      <c r="A74" s="94" t="s">
        <v>169</v>
      </c>
      <c r="B74" s="95">
        <v>0</v>
      </c>
      <c r="C74" s="95">
        <v>0</v>
      </c>
      <c r="D74" s="95">
        <v>3</v>
      </c>
      <c r="E74" s="96">
        <v>3</v>
      </c>
      <c r="F74" s="95">
        <v>50</v>
      </c>
    </row>
    <row r="75" spans="1:6" s="20" customFormat="1" ht="15" customHeight="1">
      <c r="A75" s="94" t="s">
        <v>175</v>
      </c>
      <c r="B75" s="95">
        <v>1</v>
      </c>
      <c r="C75" s="95">
        <v>0</v>
      </c>
      <c r="D75" s="95">
        <v>1</v>
      </c>
      <c r="E75" s="96">
        <v>2</v>
      </c>
      <c r="F75" s="95">
        <v>75</v>
      </c>
    </row>
    <row r="76" spans="1:7" s="35" customFormat="1" ht="35.25" customHeight="1">
      <c r="A76" s="63" t="s">
        <v>393</v>
      </c>
      <c r="B76" s="34">
        <v>1</v>
      </c>
      <c r="C76" s="34">
        <v>0</v>
      </c>
      <c r="D76" s="34">
        <v>4</v>
      </c>
      <c r="E76" s="34">
        <v>5</v>
      </c>
      <c r="F76" s="34">
        <v>125</v>
      </c>
      <c r="G76" s="20"/>
    </row>
    <row r="80" spans="1:6" ht="15.75">
      <c r="A80" s="100"/>
      <c r="B80" s="37"/>
      <c r="C80" s="37"/>
      <c r="D80" s="37"/>
      <c r="E80" s="37"/>
      <c r="F80" s="37"/>
    </row>
    <row r="81" spans="1:6" ht="75" customHeight="1">
      <c r="A81" s="63" t="s">
        <v>483</v>
      </c>
      <c r="B81" s="319" t="s">
        <v>492</v>
      </c>
      <c r="C81" s="319"/>
      <c r="D81" s="319"/>
      <c r="E81" s="319"/>
      <c r="F81" s="319"/>
    </row>
    <row r="82" spans="1:6" s="20" customFormat="1" ht="24" customHeight="1">
      <c r="A82" s="308" t="s">
        <v>133</v>
      </c>
      <c r="B82" s="309" t="s">
        <v>115</v>
      </c>
      <c r="C82" s="309"/>
      <c r="D82" s="309"/>
      <c r="E82" s="320" t="s">
        <v>116</v>
      </c>
      <c r="F82" s="300" t="s">
        <v>117</v>
      </c>
    </row>
    <row r="83" spans="1:6" s="20" customFormat="1" ht="42">
      <c r="A83" s="308"/>
      <c r="B83" s="4" t="s">
        <v>118</v>
      </c>
      <c r="C83" s="4" t="s">
        <v>119</v>
      </c>
      <c r="D83" s="4" t="s">
        <v>120</v>
      </c>
      <c r="E83" s="321"/>
      <c r="F83" s="300"/>
    </row>
    <row r="84" spans="1:6" s="20" customFormat="1" ht="15" customHeight="1">
      <c r="A84" s="94" t="s">
        <v>292</v>
      </c>
      <c r="B84" s="95">
        <v>0</v>
      </c>
      <c r="C84" s="95">
        <v>0</v>
      </c>
      <c r="D84" s="95">
        <v>1</v>
      </c>
      <c r="E84" s="96">
        <v>1</v>
      </c>
      <c r="F84" s="95">
        <v>20</v>
      </c>
    </row>
    <row r="85" spans="1:6" s="20" customFormat="1" ht="15" customHeight="1">
      <c r="A85" s="94" t="s">
        <v>265</v>
      </c>
      <c r="B85" s="95">
        <v>0</v>
      </c>
      <c r="C85" s="95">
        <v>0</v>
      </c>
      <c r="D85" s="95">
        <v>1</v>
      </c>
      <c r="E85" s="96">
        <v>1</v>
      </c>
      <c r="F85" s="95">
        <v>18</v>
      </c>
    </row>
    <row r="86" spans="1:6" s="20" customFormat="1" ht="15" customHeight="1">
      <c r="A86" s="94" t="s">
        <v>269</v>
      </c>
      <c r="B86" s="95">
        <v>0</v>
      </c>
      <c r="C86" s="95">
        <v>0</v>
      </c>
      <c r="D86" s="95">
        <v>1</v>
      </c>
      <c r="E86" s="96">
        <v>1</v>
      </c>
      <c r="F86" s="95">
        <v>15</v>
      </c>
    </row>
    <row r="87" spans="1:6" s="20" customFormat="1" ht="15" customHeight="1">
      <c r="A87" s="94" t="s">
        <v>271</v>
      </c>
      <c r="B87" s="95">
        <v>0</v>
      </c>
      <c r="C87" s="95">
        <v>0</v>
      </c>
      <c r="D87" s="95">
        <v>2</v>
      </c>
      <c r="E87" s="96">
        <v>2</v>
      </c>
      <c r="F87" s="95">
        <v>50</v>
      </c>
    </row>
    <row r="88" spans="1:6" s="20" customFormat="1" ht="15" customHeight="1">
      <c r="A88" s="94" t="s">
        <v>124</v>
      </c>
      <c r="B88" s="95">
        <v>0</v>
      </c>
      <c r="C88" s="95">
        <v>0</v>
      </c>
      <c r="D88" s="95">
        <v>1</v>
      </c>
      <c r="E88" s="96">
        <v>1</v>
      </c>
      <c r="F88" s="95">
        <v>25</v>
      </c>
    </row>
    <row r="89" spans="1:6" s="20" customFormat="1" ht="15" customHeight="1">
      <c r="A89" s="94" t="s">
        <v>287</v>
      </c>
      <c r="B89" s="95">
        <v>2</v>
      </c>
      <c r="C89" s="95">
        <v>0</v>
      </c>
      <c r="D89" s="95">
        <v>0</v>
      </c>
      <c r="E89" s="96">
        <v>2</v>
      </c>
      <c r="F89" s="95">
        <v>28</v>
      </c>
    </row>
    <row r="90" spans="1:6" s="20" customFormat="1" ht="15" customHeight="1">
      <c r="A90" s="94" t="s">
        <v>290</v>
      </c>
      <c r="B90" s="95">
        <v>1</v>
      </c>
      <c r="C90" s="95">
        <v>0</v>
      </c>
      <c r="D90" s="95">
        <v>0</v>
      </c>
      <c r="E90" s="96">
        <v>1</v>
      </c>
      <c r="F90" s="95">
        <v>28</v>
      </c>
    </row>
    <row r="91" spans="1:7" s="35" customFormat="1" ht="35.25" customHeight="1">
      <c r="A91" s="63" t="s">
        <v>298</v>
      </c>
      <c r="B91" s="34">
        <v>3</v>
      </c>
      <c r="C91" s="34">
        <v>0</v>
      </c>
      <c r="D91" s="34">
        <v>6</v>
      </c>
      <c r="E91" s="34">
        <v>9</v>
      </c>
      <c r="F91" s="34">
        <v>184</v>
      </c>
      <c r="G91" s="20"/>
    </row>
    <row r="94" ht="15.75">
      <c r="A94" s="100"/>
    </row>
    <row r="95" spans="1:6" ht="75" customHeight="1">
      <c r="A95" s="63" t="s">
        <v>484</v>
      </c>
      <c r="B95" s="319" t="s">
        <v>493</v>
      </c>
      <c r="C95" s="319"/>
      <c r="D95" s="319"/>
      <c r="E95" s="319"/>
      <c r="F95" s="319"/>
    </row>
    <row r="96" spans="1:6" s="20" customFormat="1" ht="24" customHeight="1">
      <c r="A96" s="308" t="s">
        <v>133</v>
      </c>
      <c r="B96" s="309" t="s">
        <v>115</v>
      </c>
      <c r="C96" s="309"/>
      <c r="D96" s="309"/>
      <c r="E96" s="320" t="s">
        <v>116</v>
      </c>
      <c r="F96" s="300" t="s">
        <v>117</v>
      </c>
    </row>
    <row r="97" spans="1:6" s="20" customFormat="1" ht="42">
      <c r="A97" s="308"/>
      <c r="B97" s="4" t="s">
        <v>118</v>
      </c>
      <c r="C97" s="4" t="s">
        <v>119</v>
      </c>
      <c r="D97" s="4" t="s">
        <v>120</v>
      </c>
      <c r="E97" s="321"/>
      <c r="F97" s="300"/>
    </row>
    <row r="98" spans="1:6" s="20" customFormat="1" ht="15" customHeight="1">
      <c r="A98" s="94" t="s">
        <v>335</v>
      </c>
      <c r="B98" s="95">
        <v>0</v>
      </c>
      <c r="C98" s="95">
        <v>0</v>
      </c>
      <c r="D98" s="95">
        <v>2</v>
      </c>
      <c r="E98" s="96">
        <v>2</v>
      </c>
      <c r="F98" s="95">
        <v>42</v>
      </c>
    </row>
    <row r="99" spans="1:6" s="20" customFormat="1" ht="15" customHeight="1">
      <c r="A99" s="94" t="s">
        <v>125</v>
      </c>
      <c r="B99" s="95">
        <v>0</v>
      </c>
      <c r="C99" s="95">
        <v>1</v>
      </c>
      <c r="D99" s="95">
        <v>1</v>
      </c>
      <c r="E99" s="96">
        <v>2</v>
      </c>
      <c r="F99" s="95">
        <v>17</v>
      </c>
    </row>
    <row r="100" spans="1:6" s="20" customFormat="1" ht="15" customHeight="1">
      <c r="A100" s="94" t="s">
        <v>329</v>
      </c>
      <c r="B100" s="95">
        <v>0</v>
      </c>
      <c r="C100" s="95">
        <v>0</v>
      </c>
      <c r="D100" s="95">
        <v>1</v>
      </c>
      <c r="E100" s="96">
        <v>1</v>
      </c>
      <c r="F100" s="95">
        <v>18</v>
      </c>
    </row>
    <row r="101" spans="1:6" s="20" customFormat="1" ht="15" customHeight="1">
      <c r="A101" s="94" t="s">
        <v>327</v>
      </c>
      <c r="B101" s="95">
        <v>1</v>
      </c>
      <c r="C101" s="95">
        <v>0</v>
      </c>
      <c r="D101" s="95">
        <v>1</v>
      </c>
      <c r="E101" s="96">
        <v>2</v>
      </c>
      <c r="F101" s="95">
        <v>50</v>
      </c>
    </row>
    <row r="102" spans="1:6" s="20" customFormat="1" ht="15" customHeight="1">
      <c r="A102" s="94" t="s">
        <v>320</v>
      </c>
      <c r="B102" s="95">
        <v>1</v>
      </c>
      <c r="C102" s="95">
        <v>0</v>
      </c>
      <c r="D102" s="95">
        <v>0</v>
      </c>
      <c r="E102" s="96">
        <v>1</v>
      </c>
      <c r="F102" s="95">
        <v>19</v>
      </c>
    </row>
    <row r="103" spans="1:6" s="20" customFormat="1" ht="15" customHeight="1">
      <c r="A103" s="94" t="s">
        <v>318</v>
      </c>
      <c r="B103" s="95">
        <v>1</v>
      </c>
      <c r="C103" s="95">
        <v>0</v>
      </c>
      <c r="D103" s="95">
        <v>0</v>
      </c>
      <c r="E103" s="96">
        <v>1</v>
      </c>
      <c r="F103" s="95">
        <v>19</v>
      </c>
    </row>
    <row r="104" spans="1:6" s="20" customFormat="1" ht="15" customHeight="1">
      <c r="A104" s="94" t="s">
        <v>306</v>
      </c>
      <c r="B104" s="95">
        <v>0</v>
      </c>
      <c r="C104" s="95">
        <v>0</v>
      </c>
      <c r="D104" s="95">
        <v>1</v>
      </c>
      <c r="E104" s="96">
        <v>1</v>
      </c>
      <c r="F104" s="95">
        <v>20</v>
      </c>
    </row>
    <row r="105" spans="1:6" s="20" customFormat="1" ht="15" customHeight="1">
      <c r="A105" s="94" t="s">
        <v>302</v>
      </c>
      <c r="B105" s="95">
        <v>0</v>
      </c>
      <c r="C105" s="95">
        <v>0</v>
      </c>
      <c r="D105" s="95">
        <v>1</v>
      </c>
      <c r="E105" s="96">
        <v>1</v>
      </c>
      <c r="F105" s="95">
        <v>20</v>
      </c>
    </row>
    <row r="106" spans="1:6" s="20" customFormat="1" ht="15" customHeight="1">
      <c r="A106" s="94" t="s">
        <v>300</v>
      </c>
      <c r="B106" s="95">
        <v>0</v>
      </c>
      <c r="C106" s="95">
        <v>1</v>
      </c>
      <c r="D106" s="95">
        <v>0</v>
      </c>
      <c r="E106" s="96">
        <v>1</v>
      </c>
      <c r="F106" s="95">
        <v>11</v>
      </c>
    </row>
    <row r="107" spans="1:7" s="35" customFormat="1" ht="35.25" customHeight="1">
      <c r="A107" s="63" t="s">
        <v>396</v>
      </c>
      <c r="B107" s="34">
        <v>3</v>
      </c>
      <c r="C107" s="34">
        <v>2</v>
      </c>
      <c r="D107" s="34">
        <v>7</v>
      </c>
      <c r="E107" s="34">
        <v>12</v>
      </c>
      <c r="F107" s="34">
        <v>216</v>
      </c>
      <c r="G107" s="20"/>
    </row>
    <row r="110" ht="15.75">
      <c r="A110" s="100"/>
    </row>
    <row r="111" spans="1:6" ht="66" customHeight="1">
      <c r="A111" s="63" t="s">
        <v>485</v>
      </c>
      <c r="B111" s="319" t="s">
        <v>494</v>
      </c>
      <c r="C111" s="319"/>
      <c r="D111" s="319"/>
      <c r="E111" s="319"/>
      <c r="F111" s="319"/>
    </row>
    <row r="112" spans="1:6" s="20" customFormat="1" ht="24" customHeight="1">
      <c r="A112" s="308" t="s">
        <v>133</v>
      </c>
      <c r="B112" s="309" t="s">
        <v>115</v>
      </c>
      <c r="C112" s="309"/>
      <c r="D112" s="309"/>
      <c r="E112" s="320" t="s">
        <v>116</v>
      </c>
      <c r="F112" s="300" t="s">
        <v>117</v>
      </c>
    </row>
    <row r="113" spans="1:6" s="20" customFormat="1" ht="42">
      <c r="A113" s="308"/>
      <c r="B113" s="4" t="s">
        <v>118</v>
      </c>
      <c r="C113" s="4" t="s">
        <v>119</v>
      </c>
      <c r="D113" s="4" t="s">
        <v>120</v>
      </c>
      <c r="E113" s="321"/>
      <c r="F113" s="300"/>
    </row>
    <row r="114" spans="1:6" s="20" customFormat="1" ht="15" customHeight="1">
      <c r="A114" s="94" t="s">
        <v>351</v>
      </c>
      <c r="B114" s="95">
        <v>0</v>
      </c>
      <c r="C114" s="95">
        <v>0</v>
      </c>
      <c r="D114" s="95">
        <v>3</v>
      </c>
      <c r="E114" s="96">
        <v>3</v>
      </c>
      <c r="F114" s="95">
        <v>41</v>
      </c>
    </row>
    <row r="115" spans="1:6" s="20" customFormat="1" ht="15" customHeight="1">
      <c r="A115" s="94" t="s">
        <v>352</v>
      </c>
      <c r="B115" s="95">
        <v>0</v>
      </c>
      <c r="C115" s="95">
        <v>0</v>
      </c>
      <c r="D115" s="95">
        <v>1</v>
      </c>
      <c r="E115" s="96">
        <v>1</v>
      </c>
      <c r="F115" s="95">
        <v>11</v>
      </c>
    </row>
    <row r="116" spans="1:6" s="20" customFormat="1" ht="15" customHeight="1">
      <c r="A116" s="94" t="s">
        <v>354</v>
      </c>
      <c r="B116" s="95">
        <v>0</v>
      </c>
      <c r="C116" s="95">
        <v>0</v>
      </c>
      <c r="D116" s="95">
        <v>3</v>
      </c>
      <c r="E116" s="96">
        <v>3</v>
      </c>
      <c r="F116" s="95">
        <v>38</v>
      </c>
    </row>
    <row r="117" spans="1:6" s="20" customFormat="1" ht="15" customHeight="1">
      <c r="A117" s="94" t="s">
        <v>126</v>
      </c>
      <c r="B117" s="95">
        <v>1</v>
      </c>
      <c r="C117" s="95">
        <v>2</v>
      </c>
      <c r="D117" s="95">
        <v>8</v>
      </c>
      <c r="E117" s="96">
        <v>11</v>
      </c>
      <c r="F117" s="95">
        <v>257</v>
      </c>
    </row>
    <row r="118" spans="1:6" s="20" customFormat="1" ht="15" customHeight="1">
      <c r="A118" s="94" t="s">
        <v>357</v>
      </c>
      <c r="B118" s="95">
        <v>0</v>
      </c>
      <c r="C118" s="95">
        <v>0</v>
      </c>
      <c r="D118" s="95">
        <v>1</v>
      </c>
      <c r="E118" s="96">
        <v>1</v>
      </c>
      <c r="F118" s="95">
        <v>10</v>
      </c>
    </row>
    <row r="119" spans="1:6" s="20" customFormat="1" ht="15" customHeight="1">
      <c r="A119" s="94" t="s">
        <v>362</v>
      </c>
      <c r="B119" s="95">
        <v>0</v>
      </c>
      <c r="C119" s="95">
        <v>0</v>
      </c>
      <c r="D119" s="95">
        <v>1</v>
      </c>
      <c r="E119" s="96">
        <v>1</v>
      </c>
      <c r="F119" s="95">
        <v>10</v>
      </c>
    </row>
    <row r="120" spans="1:6" s="20" customFormat="1" ht="15" customHeight="1">
      <c r="A120" s="94" t="s">
        <v>367</v>
      </c>
      <c r="B120" s="95">
        <v>0</v>
      </c>
      <c r="C120" s="95">
        <v>0</v>
      </c>
      <c r="D120" s="95">
        <v>1</v>
      </c>
      <c r="E120" s="96">
        <v>1</v>
      </c>
      <c r="F120" s="95">
        <v>15</v>
      </c>
    </row>
    <row r="121" spans="1:7" s="35" customFormat="1" ht="35.25" customHeight="1">
      <c r="A121" s="63" t="s">
        <v>398</v>
      </c>
      <c r="B121" s="34">
        <v>1</v>
      </c>
      <c r="C121" s="34">
        <v>2</v>
      </c>
      <c r="D121" s="34">
        <v>18</v>
      </c>
      <c r="E121" s="34">
        <v>21</v>
      </c>
      <c r="F121" s="34">
        <v>382</v>
      </c>
      <c r="G121" s="20"/>
    </row>
    <row r="124" spans="1:6" ht="98.25" customHeight="1">
      <c r="A124" s="63" t="s">
        <v>486</v>
      </c>
      <c r="B124" s="319" t="s">
        <v>495</v>
      </c>
      <c r="C124" s="319"/>
      <c r="D124" s="319"/>
      <c r="E124" s="319"/>
      <c r="F124" s="319"/>
    </row>
    <row r="125" spans="1:6" s="20" customFormat="1" ht="24" customHeight="1">
      <c r="A125" s="308" t="s">
        <v>133</v>
      </c>
      <c r="B125" s="309" t="s">
        <v>115</v>
      </c>
      <c r="C125" s="309"/>
      <c r="D125" s="309"/>
      <c r="E125" s="320" t="s">
        <v>116</v>
      </c>
      <c r="F125" s="300" t="s">
        <v>117</v>
      </c>
    </row>
    <row r="126" spans="1:6" s="20" customFormat="1" ht="42">
      <c r="A126" s="308"/>
      <c r="B126" s="4" t="s">
        <v>118</v>
      </c>
      <c r="C126" s="4" t="s">
        <v>119</v>
      </c>
      <c r="D126" s="4" t="s">
        <v>120</v>
      </c>
      <c r="E126" s="321"/>
      <c r="F126" s="300"/>
    </row>
    <row r="127" spans="1:6" s="20" customFormat="1" ht="15" customHeight="1">
      <c r="A127" s="94" t="s">
        <v>368</v>
      </c>
      <c r="B127" s="95">
        <v>0</v>
      </c>
      <c r="C127" s="95">
        <v>0</v>
      </c>
      <c r="D127" s="95">
        <v>1</v>
      </c>
      <c r="E127" s="96">
        <f>SUM(B127:D127)</f>
        <v>1</v>
      </c>
      <c r="F127" s="95">
        <v>22</v>
      </c>
    </row>
    <row r="128" spans="1:6" s="20" customFormat="1" ht="15" customHeight="1">
      <c r="A128" s="94" t="s">
        <v>371</v>
      </c>
      <c r="B128" s="95">
        <v>0</v>
      </c>
      <c r="C128" s="95">
        <v>0</v>
      </c>
      <c r="D128" s="95">
        <v>1</v>
      </c>
      <c r="E128" s="96">
        <f>SUM(B128:D128)</f>
        <v>1</v>
      </c>
      <c r="F128" s="95">
        <v>35</v>
      </c>
    </row>
    <row r="129" spans="1:6" s="20" customFormat="1" ht="15" customHeight="1">
      <c r="A129" s="94" t="s">
        <v>375</v>
      </c>
      <c r="B129" s="95">
        <v>0</v>
      </c>
      <c r="C129" s="95">
        <v>0</v>
      </c>
      <c r="D129" s="95">
        <v>4</v>
      </c>
      <c r="E129" s="96">
        <v>4</v>
      </c>
      <c r="F129" s="95">
        <v>87</v>
      </c>
    </row>
    <row r="130" spans="1:6" s="20" customFormat="1" ht="15" customHeight="1">
      <c r="A130" s="94" t="s">
        <v>376</v>
      </c>
      <c r="B130" s="95">
        <v>0</v>
      </c>
      <c r="C130" s="95">
        <v>0</v>
      </c>
      <c r="D130" s="95">
        <v>1</v>
      </c>
      <c r="E130" s="96">
        <f>SUM(B130:D130)</f>
        <v>1</v>
      </c>
      <c r="F130" s="95">
        <v>10</v>
      </c>
    </row>
    <row r="131" spans="1:6" s="20" customFormat="1" ht="15" customHeight="1">
      <c r="A131" s="94" t="s">
        <v>127</v>
      </c>
      <c r="B131" s="95">
        <v>0</v>
      </c>
      <c r="C131" s="95">
        <v>2</v>
      </c>
      <c r="D131" s="95">
        <v>0</v>
      </c>
      <c r="E131" s="96">
        <v>2</v>
      </c>
      <c r="F131" s="95">
        <v>34</v>
      </c>
    </row>
    <row r="132" spans="1:7" s="35" customFormat="1" ht="35.25" customHeight="1">
      <c r="A132" s="63" t="s">
        <v>401</v>
      </c>
      <c r="B132" s="34">
        <f>SUM(B127:B131)</f>
        <v>0</v>
      </c>
      <c r="C132" s="34">
        <f>SUM(C127:C131)</f>
        <v>2</v>
      </c>
      <c r="D132" s="34">
        <f>SUM(D127:D131)</f>
        <v>7</v>
      </c>
      <c r="E132" s="34">
        <f>SUM(E127:E131)</f>
        <v>9</v>
      </c>
      <c r="F132" s="34">
        <f>SUM(F127:F131)</f>
        <v>188</v>
      </c>
      <c r="G132" s="20"/>
    </row>
    <row r="135" spans="1:6" ht="98.25" customHeight="1">
      <c r="A135" s="63" t="s">
        <v>487</v>
      </c>
      <c r="B135" s="319" t="s">
        <v>496</v>
      </c>
      <c r="C135" s="319"/>
      <c r="D135" s="319"/>
      <c r="E135" s="319"/>
      <c r="F135" s="319"/>
    </row>
    <row r="136" spans="1:6" s="20" customFormat="1" ht="24" customHeight="1">
      <c r="A136" s="308" t="s">
        <v>133</v>
      </c>
      <c r="B136" s="309" t="s">
        <v>115</v>
      </c>
      <c r="C136" s="309"/>
      <c r="D136" s="309"/>
      <c r="E136" s="320" t="s">
        <v>116</v>
      </c>
      <c r="F136" s="300" t="s">
        <v>117</v>
      </c>
    </row>
    <row r="137" spans="1:6" s="20" customFormat="1" ht="42">
      <c r="A137" s="308"/>
      <c r="B137" s="4" t="s">
        <v>118</v>
      </c>
      <c r="C137" s="4" t="s">
        <v>119</v>
      </c>
      <c r="D137" s="4" t="s">
        <v>120</v>
      </c>
      <c r="E137" s="321"/>
      <c r="F137" s="300"/>
    </row>
    <row r="138" spans="1:6" s="20" customFormat="1" ht="15" customHeight="1">
      <c r="A138" s="94" t="s">
        <v>200</v>
      </c>
      <c r="B138" s="95">
        <v>0</v>
      </c>
      <c r="C138" s="95">
        <v>2</v>
      </c>
      <c r="D138" s="95">
        <v>0</v>
      </c>
      <c r="E138" s="96">
        <v>2</v>
      </c>
      <c r="F138" s="95">
        <v>33</v>
      </c>
    </row>
    <row r="139" spans="1:6" s="20" customFormat="1" ht="15" customHeight="1">
      <c r="A139" s="94" t="s">
        <v>205</v>
      </c>
      <c r="B139" s="95">
        <v>1</v>
      </c>
      <c r="C139" s="95">
        <v>0</v>
      </c>
      <c r="D139" s="95">
        <v>0</v>
      </c>
      <c r="E139" s="96">
        <v>1</v>
      </c>
      <c r="F139" s="95">
        <v>29</v>
      </c>
    </row>
    <row r="140" spans="1:6" s="20" customFormat="1" ht="15" customHeight="1">
      <c r="A140" s="94" t="s">
        <v>221</v>
      </c>
      <c r="B140" s="95">
        <v>0</v>
      </c>
      <c r="C140" s="95">
        <v>1</v>
      </c>
      <c r="D140" s="95">
        <v>0</v>
      </c>
      <c r="E140" s="96">
        <v>1</v>
      </c>
      <c r="F140" s="95">
        <v>13</v>
      </c>
    </row>
    <row r="141" spans="1:7" s="35" customFormat="1" ht="35.25" customHeight="1">
      <c r="A141" s="63" t="s">
        <v>402</v>
      </c>
      <c r="B141" s="34">
        <v>1</v>
      </c>
      <c r="C141" s="34">
        <v>3</v>
      </c>
      <c r="D141" s="34">
        <v>0</v>
      </c>
      <c r="E141" s="34">
        <v>4</v>
      </c>
      <c r="F141" s="34">
        <f>SUM(F138:F140)</f>
        <v>75</v>
      </c>
      <c r="G141" s="20"/>
    </row>
    <row r="144" spans="1:6" ht="73.5" customHeight="1">
      <c r="A144" s="63" t="s">
        <v>488</v>
      </c>
      <c r="B144" s="319" t="s">
        <v>497</v>
      </c>
      <c r="C144" s="319"/>
      <c r="D144" s="319"/>
      <c r="E144" s="319"/>
      <c r="F144" s="319"/>
    </row>
    <row r="145" spans="1:6" s="20" customFormat="1" ht="24" customHeight="1">
      <c r="A145" s="308" t="s">
        <v>133</v>
      </c>
      <c r="B145" s="309" t="s">
        <v>115</v>
      </c>
      <c r="C145" s="309"/>
      <c r="D145" s="309"/>
      <c r="E145" s="320" t="s">
        <v>116</v>
      </c>
      <c r="F145" s="300" t="s">
        <v>117</v>
      </c>
    </row>
    <row r="146" spans="1:6" s="20" customFormat="1" ht="42">
      <c r="A146" s="308"/>
      <c r="B146" s="4" t="s">
        <v>118</v>
      </c>
      <c r="C146" s="4" t="s">
        <v>119</v>
      </c>
      <c r="D146" s="4" t="s">
        <v>120</v>
      </c>
      <c r="E146" s="321"/>
      <c r="F146" s="300"/>
    </row>
    <row r="147" spans="1:6" s="20" customFormat="1" ht="15" customHeight="1">
      <c r="A147" s="94" t="s">
        <v>129</v>
      </c>
      <c r="B147" s="95">
        <v>2</v>
      </c>
      <c r="C147" s="95">
        <v>3</v>
      </c>
      <c r="D147" s="95">
        <v>0</v>
      </c>
      <c r="E147" s="96">
        <v>5</v>
      </c>
      <c r="F147" s="95">
        <v>73</v>
      </c>
    </row>
    <row r="148" spans="1:7" s="35" customFormat="1" ht="17.25" customHeight="1">
      <c r="A148" s="63" t="s">
        <v>404</v>
      </c>
      <c r="B148" s="34">
        <v>2</v>
      </c>
      <c r="C148" s="34">
        <v>3</v>
      </c>
      <c r="D148" s="34">
        <v>0</v>
      </c>
      <c r="E148" s="34">
        <v>5</v>
      </c>
      <c r="F148" s="34">
        <v>73</v>
      </c>
      <c r="G148" s="20"/>
    </row>
  </sheetData>
  <mergeCells count="53">
    <mergeCell ref="A51:H51"/>
    <mergeCell ref="A145:A146"/>
    <mergeCell ref="B145:D145"/>
    <mergeCell ref="E145:E146"/>
    <mergeCell ref="F145:F146"/>
    <mergeCell ref="A136:A137"/>
    <mergeCell ref="B136:D136"/>
    <mergeCell ref="E136:E137"/>
    <mergeCell ref="F136:F137"/>
    <mergeCell ref="A125:A126"/>
    <mergeCell ref="E125:E126"/>
    <mergeCell ref="F125:F126"/>
    <mergeCell ref="A112:A113"/>
    <mergeCell ref="B112:D112"/>
    <mergeCell ref="E112:E113"/>
    <mergeCell ref="F112:F113"/>
    <mergeCell ref="A96:A97"/>
    <mergeCell ref="B96:D96"/>
    <mergeCell ref="E96:E97"/>
    <mergeCell ref="F96:F97"/>
    <mergeCell ref="A82:A83"/>
    <mergeCell ref="B82:D82"/>
    <mergeCell ref="E82:E83"/>
    <mergeCell ref="F82:F83"/>
    <mergeCell ref="A72:A73"/>
    <mergeCell ref="B72:D72"/>
    <mergeCell ref="E72:E73"/>
    <mergeCell ref="F72:F73"/>
    <mergeCell ref="A63:A64"/>
    <mergeCell ref="B63:D63"/>
    <mergeCell ref="E63:E64"/>
    <mergeCell ref="F63:F64"/>
    <mergeCell ref="A54:A55"/>
    <mergeCell ref="B54:D54"/>
    <mergeCell ref="E54:E55"/>
    <mergeCell ref="F54:F55"/>
    <mergeCell ref="B53:F53"/>
    <mergeCell ref="B62:F62"/>
    <mergeCell ref="B144:F144"/>
    <mergeCell ref="B135:F135"/>
    <mergeCell ref="B71:F71"/>
    <mergeCell ref="B124:F124"/>
    <mergeCell ref="B111:F111"/>
    <mergeCell ref="B81:F81"/>
    <mergeCell ref="B95:F95"/>
    <mergeCell ref="B125:D125"/>
    <mergeCell ref="B1:H1"/>
    <mergeCell ref="A3:A4"/>
    <mergeCell ref="B3:D3"/>
    <mergeCell ref="E3:E4"/>
    <mergeCell ref="F3:F4"/>
    <mergeCell ref="G3:G4"/>
    <mergeCell ref="H3:H4"/>
  </mergeCells>
  <printOptions horizontalCentered="1"/>
  <pageMargins left="0" right="0" top="0.5905511811023623" bottom="0.5905511811023623" header="0.31496062992125984" footer="0.31496062992125984"/>
  <pageSetup horizontalDpi="600" verticalDpi="600" orientation="portrait" paperSize="9" r:id="rId2"/>
  <rowBreaks count="3" manualBreakCount="3">
    <brk id="80" max="255" man="1"/>
    <brk id="110" max="255" man="1"/>
    <brk id="13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L33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1.7109375" style="0" customWidth="1"/>
  </cols>
  <sheetData>
    <row r="1" spans="1:10" s="2" customFormat="1" ht="71.25" customHeight="1">
      <c r="A1" s="86" t="s">
        <v>498</v>
      </c>
      <c r="B1" s="303" t="s">
        <v>499</v>
      </c>
      <c r="C1" s="284"/>
      <c r="D1" s="284"/>
      <c r="E1" s="284"/>
      <c r="F1" s="284"/>
      <c r="G1" s="285"/>
      <c r="H1" s="122"/>
      <c r="I1" s="122"/>
      <c r="J1" s="122"/>
    </row>
    <row r="2" spans="1:8" s="123" customFormat="1" ht="30.75" customHeight="1">
      <c r="A2" s="286" t="s">
        <v>145</v>
      </c>
      <c r="B2" s="299" t="s">
        <v>500</v>
      </c>
      <c r="C2" s="299"/>
      <c r="D2" s="299" t="s">
        <v>501</v>
      </c>
      <c r="E2" s="299"/>
      <c r="F2" s="323" t="s">
        <v>502</v>
      </c>
      <c r="G2" s="327" t="s">
        <v>503</v>
      </c>
      <c r="H2" s="122"/>
    </row>
    <row r="3" spans="1:8" s="123" customFormat="1" ht="30.75" customHeight="1">
      <c r="A3" s="287"/>
      <c r="B3" s="124" t="s">
        <v>504</v>
      </c>
      <c r="C3" s="124" t="s">
        <v>505</v>
      </c>
      <c r="D3" s="124" t="s">
        <v>504</v>
      </c>
      <c r="E3" s="124" t="s">
        <v>505</v>
      </c>
      <c r="F3" s="323"/>
      <c r="G3" s="327"/>
      <c r="H3" s="122"/>
    </row>
    <row r="4" spans="1:64" s="140" customFormat="1" ht="13.5" customHeight="1">
      <c r="A4" s="6" t="s">
        <v>121</v>
      </c>
      <c r="B4" s="142">
        <v>103</v>
      </c>
      <c r="C4" s="135">
        <v>0.3519510582010581</v>
      </c>
      <c r="D4" s="142">
        <v>2</v>
      </c>
      <c r="E4" s="172">
        <v>0.22916666666666669</v>
      </c>
      <c r="F4" s="142">
        <v>105</v>
      </c>
      <c r="G4" s="147">
        <f>F4/$F$13*100</f>
        <v>5.777696258253852</v>
      </c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</row>
    <row r="5" spans="1:64" s="140" customFormat="1" ht="13.5" customHeight="1">
      <c r="A5" s="6" t="s">
        <v>122</v>
      </c>
      <c r="B5" s="143">
        <v>124</v>
      </c>
      <c r="C5" s="136">
        <v>0.3514756944444443</v>
      </c>
      <c r="D5" s="143">
        <v>20</v>
      </c>
      <c r="E5" s="136">
        <v>0.26678240740740744</v>
      </c>
      <c r="F5" s="143">
        <v>144</v>
      </c>
      <c r="G5" s="148">
        <f aca="true" t="shared" si="0" ref="G5:G13">F5/$F$13*100</f>
        <v>7.923697725605283</v>
      </c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</row>
    <row r="6" spans="1:64" s="140" customFormat="1" ht="13.5" customHeight="1">
      <c r="A6" s="6" t="s">
        <v>123</v>
      </c>
      <c r="B6" s="281">
        <v>215.33333333333331</v>
      </c>
      <c r="C6" s="282">
        <v>0.34265491452991437</v>
      </c>
      <c r="D6" s="281">
        <v>38</v>
      </c>
      <c r="E6" s="282">
        <v>0.228515625</v>
      </c>
      <c r="F6" s="281">
        <v>253.33333333333331</v>
      </c>
      <c r="G6" s="283">
        <f t="shared" si="0"/>
        <v>13.939838591342626</v>
      </c>
      <c r="H6" s="90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</row>
    <row r="7" spans="1:64" s="140" customFormat="1" ht="13.5" customHeight="1">
      <c r="A7" s="6" t="s">
        <v>124</v>
      </c>
      <c r="B7" s="143">
        <v>265</v>
      </c>
      <c r="C7" s="137">
        <v>0.35108251633986937</v>
      </c>
      <c r="D7" s="143">
        <v>41</v>
      </c>
      <c r="E7" s="137">
        <v>0.2309284979423868</v>
      </c>
      <c r="F7" s="143">
        <v>306</v>
      </c>
      <c r="G7" s="149">
        <f t="shared" si="0"/>
        <v>16.837857666911226</v>
      </c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</row>
    <row r="8" spans="1:64" s="140" customFormat="1" ht="13.5" customHeight="1">
      <c r="A8" s="6" t="s">
        <v>125</v>
      </c>
      <c r="B8" s="143">
        <v>420</v>
      </c>
      <c r="C8" s="137">
        <v>0.3844045508274232</v>
      </c>
      <c r="D8" s="143">
        <v>48</v>
      </c>
      <c r="E8" s="137">
        <v>0.2467849794238683</v>
      </c>
      <c r="F8" s="143">
        <v>468</v>
      </c>
      <c r="G8" s="149">
        <f t="shared" si="0"/>
        <v>25.75201760821717</v>
      </c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</row>
    <row r="9" spans="1:64" s="140" customFormat="1" ht="13.5" customHeight="1">
      <c r="A9" s="6" t="s">
        <v>126</v>
      </c>
      <c r="B9" s="143">
        <v>132</v>
      </c>
      <c r="C9" s="137">
        <v>0.3852088594276094</v>
      </c>
      <c r="D9" s="143">
        <v>10</v>
      </c>
      <c r="E9" s="137">
        <v>0.24791666666666662</v>
      </c>
      <c r="F9" s="143">
        <v>142</v>
      </c>
      <c r="G9" s="149">
        <f t="shared" si="0"/>
        <v>7.813646368305209</v>
      </c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</row>
    <row r="10" spans="1:64" s="140" customFormat="1" ht="13.5" customHeight="1">
      <c r="A10" s="6" t="s">
        <v>127</v>
      </c>
      <c r="B10" s="143">
        <v>155</v>
      </c>
      <c r="C10" s="137">
        <v>0.3572886208576998</v>
      </c>
      <c r="D10" s="143">
        <v>13</v>
      </c>
      <c r="E10" s="137">
        <v>0.2309027777777778</v>
      </c>
      <c r="F10" s="143">
        <v>168</v>
      </c>
      <c r="G10" s="149">
        <f t="shared" si="0"/>
        <v>9.244314013206163</v>
      </c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</row>
    <row r="11" spans="1:64" s="140" customFormat="1" ht="13.5" customHeight="1">
      <c r="A11" s="6" t="s">
        <v>128</v>
      </c>
      <c r="B11" s="143">
        <v>114</v>
      </c>
      <c r="C11" s="137">
        <v>0.3584065223311546</v>
      </c>
      <c r="D11" s="143">
        <v>31</v>
      </c>
      <c r="E11" s="137">
        <v>0.2541232638888889</v>
      </c>
      <c r="F11" s="143">
        <v>145</v>
      </c>
      <c r="G11" s="149">
        <f t="shared" si="0"/>
        <v>7.9787234042553195</v>
      </c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</row>
    <row r="12" spans="1:64" s="140" customFormat="1" ht="13.5" customHeight="1">
      <c r="A12" s="6" t="s">
        <v>129</v>
      </c>
      <c r="B12" s="143">
        <v>64</v>
      </c>
      <c r="C12" s="138">
        <v>0.3395833333333333</v>
      </c>
      <c r="D12" s="143">
        <v>22</v>
      </c>
      <c r="E12" s="138">
        <v>0.22139550264550262</v>
      </c>
      <c r="F12" s="143">
        <v>86</v>
      </c>
      <c r="G12" s="150">
        <f t="shared" si="0"/>
        <v>4.732208363903155</v>
      </c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</row>
    <row r="13" spans="1:64" s="140" customFormat="1" ht="18" customHeight="1">
      <c r="A13" s="11" t="s">
        <v>130</v>
      </c>
      <c r="B13" s="129">
        <f>SUM(B4:B12)</f>
        <v>1592.3333333333333</v>
      </c>
      <c r="C13" s="134">
        <f>SUM(C4:C12)/9</f>
        <v>0.35800623003250076</v>
      </c>
      <c r="D13" s="129">
        <f>SUM(D4:D12)</f>
        <v>225</v>
      </c>
      <c r="E13" s="134">
        <f>SUM(E4:E12)/9</f>
        <v>0.2396129319354628</v>
      </c>
      <c r="F13" s="129">
        <f>SUM(F4:F12)</f>
        <v>1817.3333333333333</v>
      </c>
      <c r="G13" s="151">
        <f t="shared" si="0"/>
        <v>100</v>
      </c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</row>
    <row r="16" ht="12.75">
      <c r="A16" s="125"/>
    </row>
    <row r="22" spans="3:6" ht="16.5">
      <c r="C22" s="167" t="s">
        <v>500</v>
      </c>
      <c r="D22" s="167" t="s">
        <v>17</v>
      </c>
      <c r="E22" s="167" t="s">
        <v>501</v>
      </c>
      <c r="F22" s="167" t="s">
        <v>18</v>
      </c>
    </row>
    <row r="23" spans="2:6" ht="12.75">
      <c r="B23" s="6" t="s">
        <v>19</v>
      </c>
      <c r="C23" s="142">
        <v>103</v>
      </c>
      <c r="D23" s="135">
        <v>0.3519510582010581</v>
      </c>
      <c r="E23" s="142">
        <v>2</v>
      </c>
      <c r="F23" s="172">
        <v>0.22916666666666669</v>
      </c>
    </row>
    <row r="24" spans="2:6" ht="12.75">
      <c r="B24" s="6" t="s">
        <v>20</v>
      </c>
      <c r="C24" s="143">
        <v>124</v>
      </c>
      <c r="D24" s="136">
        <v>0.3514756944444443</v>
      </c>
      <c r="E24" s="143">
        <v>20</v>
      </c>
      <c r="F24" s="136">
        <v>0.26678240740740744</v>
      </c>
    </row>
    <row r="25" spans="2:6" ht="12.75">
      <c r="B25" s="6" t="s">
        <v>21</v>
      </c>
      <c r="C25" s="143">
        <v>215.33333333333331</v>
      </c>
      <c r="D25" s="137">
        <v>0.34265491452991437</v>
      </c>
      <c r="E25" s="143">
        <v>38</v>
      </c>
      <c r="F25" s="137">
        <v>0.228515625</v>
      </c>
    </row>
    <row r="26" spans="2:6" ht="12.75">
      <c r="B26" s="6" t="s">
        <v>22</v>
      </c>
      <c r="C26" s="143">
        <v>265</v>
      </c>
      <c r="D26" s="137">
        <v>0.35108251633986937</v>
      </c>
      <c r="E26" s="143">
        <v>41</v>
      </c>
      <c r="F26" s="137">
        <v>0.2309284979423868</v>
      </c>
    </row>
    <row r="27" spans="2:6" ht="12.75">
      <c r="B27" s="6" t="s">
        <v>23</v>
      </c>
      <c r="C27" s="143">
        <v>420</v>
      </c>
      <c r="D27" s="137">
        <v>0.3844045508274232</v>
      </c>
      <c r="E27" s="143">
        <v>48</v>
      </c>
      <c r="F27" s="137">
        <v>0.2467849794238683</v>
      </c>
    </row>
    <row r="28" spans="2:6" ht="12.75">
      <c r="B28" s="6" t="s">
        <v>24</v>
      </c>
      <c r="C28" s="143">
        <v>132</v>
      </c>
      <c r="D28" s="137">
        <v>0.3852088594276094</v>
      </c>
      <c r="E28" s="143">
        <v>10</v>
      </c>
      <c r="F28" s="137">
        <v>0.24791666666666662</v>
      </c>
    </row>
    <row r="29" spans="2:6" ht="12.75">
      <c r="B29" s="6" t="s">
        <v>25</v>
      </c>
      <c r="C29" s="143">
        <v>155</v>
      </c>
      <c r="D29" s="137">
        <v>0.3572886208576998</v>
      </c>
      <c r="E29" s="143">
        <v>13</v>
      </c>
      <c r="F29" s="137">
        <v>0.2309027777777778</v>
      </c>
    </row>
    <row r="30" spans="2:6" ht="12.75">
      <c r="B30" s="6" t="s">
        <v>26</v>
      </c>
      <c r="C30" s="143">
        <v>114</v>
      </c>
      <c r="D30" s="137">
        <v>0.3584065223311546</v>
      </c>
      <c r="E30" s="143">
        <v>31</v>
      </c>
      <c r="F30" s="137">
        <v>0.2541232638888889</v>
      </c>
    </row>
    <row r="31" spans="2:6" ht="12.75">
      <c r="B31" s="6" t="s">
        <v>27</v>
      </c>
      <c r="C31" s="143">
        <v>64</v>
      </c>
      <c r="D31" s="138">
        <v>0.3395833333333333</v>
      </c>
      <c r="E31" s="143">
        <v>22</v>
      </c>
      <c r="F31" s="138">
        <v>0.22139550264550262</v>
      </c>
    </row>
    <row r="34" ht="27" customHeight="1"/>
    <row r="35" spans="1:6" ht="27" customHeight="1">
      <c r="A35" s="126"/>
      <c r="B35" s="126"/>
      <c r="C35" s="126"/>
      <c r="D35" s="126"/>
      <c r="E35" s="126"/>
      <c r="F35" s="126"/>
    </row>
    <row r="36" spans="1:6" ht="27" customHeight="1">
      <c r="A36" s="126"/>
      <c r="B36" s="126"/>
      <c r="C36" s="126"/>
      <c r="D36" s="126"/>
      <c r="E36" s="126"/>
      <c r="F36" s="126"/>
    </row>
    <row r="37" spans="1:6" ht="27" customHeight="1">
      <c r="A37" s="126"/>
      <c r="B37" s="126"/>
      <c r="C37" s="126"/>
      <c r="D37" s="126"/>
      <c r="E37" s="126"/>
      <c r="F37" s="126"/>
    </row>
    <row r="38" spans="1:6" ht="27" customHeight="1">
      <c r="A38" s="126"/>
      <c r="B38" s="126"/>
      <c r="C38" s="126"/>
      <c r="D38" s="126"/>
      <c r="E38" s="126"/>
      <c r="F38" s="126"/>
    </row>
    <row r="39" spans="1:6" ht="27" customHeight="1">
      <c r="A39" s="126"/>
      <c r="B39" s="126"/>
      <c r="C39" s="126"/>
      <c r="D39" s="126"/>
      <c r="E39" s="126"/>
      <c r="F39" s="126"/>
    </row>
    <row r="40" spans="1:6" ht="27" customHeight="1">
      <c r="A40" s="324" t="s">
        <v>28</v>
      </c>
      <c r="B40" s="325"/>
      <c r="C40" s="325"/>
      <c r="D40" s="325"/>
      <c r="E40" s="325"/>
      <c r="F40" s="325"/>
    </row>
    <row r="41" spans="1:6" ht="27" customHeight="1">
      <c r="A41" s="326" t="s">
        <v>132</v>
      </c>
      <c r="B41" s="326"/>
      <c r="C41" s="326"/>
      <c r="D41" s="326"/>
      <c r="E41" s="326"/>
      <c r="F41" s="326"/>
    </row>
    <row r="43" spans="1:7" s="20" customFormat="1" ht="60.75" customHeight="1">
      <c r="A43" s="19" t="s">
        <v>498</v>
      </c>
      <c r="B43" s="319" t="s">
        <v>506</v>
      </c>
      <c r="C43" s="319"/>
      <c r="D43" s="319"/>
      <c r="E43" s="319"/>
      <c r="F43" s="319"/>
      <c r="G43" s="123"/>
    </row>
    <row r="44" spans="1:6" s="20" customFormat="1" ht="39" customHeight="1">
      <c r="A44" s="322" t="s">
        <v>133</v>
      </c>
      <c r="B44" s="299" t="s">
        <v>500</v>
      </c>
      <c r="C44" s="299"/>
      <c r="D44" s="299" t="s">
        <v>501</v>
      </c>
      <c r="E44" s="299"/>
      <c r="F44" s="323" t="s">
        <v>502</v>
      </c>
    </row>
    <row r="45" spans="1:9" ht="24" customHeight="1">
      <c r="A45" s="322"/>
      <c r="B45" s="124" t="s">
        <v>504</v>
      </c>
      <c r="C45" s="124" t="s">
        <v>505</v>
      </c>
      <c r="D45" s="124" t="s">
        <v>504</v>
      </c>
      <c r="E45" s="124" t="s">
        <v>505</v>
      </c>
      <c r="F45" s="323"/>
      <c r="G45" s="123"/>
      <c r="I45" s="20"/>
    </row>
    <row r="46" spans="1:6" ht="12.75">
      <c r="A46" s="184" t="s">
        <v>232</v>
      </c>
      <c r="B46" s="185">
        <v>2</v>
      </c>
      <c r="C46" s="186">
        <v>0.3333333333333333</v>
      </c>
      <c r="D46" s="185">
        <v>0</v>
      </c>
      <c r="E46" s="187">
        <v>0</v>
      </c>
      <c r="F46" s="188">
        <v>2</v>
      </c>
    </row>
    <row r="47" spans="1:6" ht="12.75">
      <c r="A47" s="152" t="s">
        <v>135</v>
      </c>
      <c r="B47" s="185">
        <v>2</v>
      </c>
      <c r="C47" s="186">
        <v>0.3333333333333333</v>
      </c>
      <c r="D47" s="185">
        <v>0</v>
      </c>
      <c r="E47" s="187">
        <v>0</v>
      </c>
      <c r="F47" s="188">
        <v>2</v>
      </c>
    </row>
    <row r="48" spans="1:6" ht="12.75">
      <c r="A48" s="152" t="s">
        <v>222</v>
      </c>
      <c r="B48" s="185">
        <v>2</v>
      </c>
      <c r="C48" s="186">
        <v>0.3333333333333333</v>
      </c>
      <c r="D48" s="185">
        <v>0</v>
      </c>
      <c r="E48" s="187">
        <v>0</v>
      </c>
      <c r="F48" s="188">
        <v>2</v>
      </c>
    </row>
    <row r="49" spans="1:6" ht="12.75">
      <c r="A49" s="152" t="s">
        <v>136</v>
      </c>
      <c r="B49" s="185">
        <v>3</v>
      </c>
      <c r="C49" s="186">
        <v>0.4166666666666667</v>
      </c>
      <c r="D49" s="185">
        <v>0</v>
      </c>
      <c r="E49" s="187">
        <v>0</v>
      </c>
      <c r="F49" s="188">
        <v>3</v>
      </c>
    </row>
    <row r="50" spans="1:6" ht="12.75">
      <c r="A50" s="152" t="s">
        <v>231</v>
      </c>
      <c r="B50" s="185">
        <v>1</v>
      </c>
      <c r="C50" s="186">
        <v>0.3333333333333333</v>
      </c>
      <c r="D50" s="185">
        <v>0</v>
      </c>
      <c r="E50" s="187">
        <v>0</v>
      </c>
      <c r="F50" s="188">
        <v>1</v>
      </c>
    </row>
    <row r="51" spans="1:6" ht="12.75">
      <c r="A51" s="152" t="s">
        <v>137</v>
      </c>
      <c r="B51" s="185">
        <v>1</v>
      </c>
      <c r="C51" s="186">
        <v>0.35416666666666663</v>
      </c>
      <c r="D51" s="185">
        <v>0</v>
      </c>
      <c r="E51" s="187">
        <v>0</v>
      </c>
      <c r="F51" s="188">
        <v>1</v>
      </c>
    </row>
    <row r="52" spans="1:6" ht="12.75">
      <c r="A52" s="152" t="s">
        <v>138</v>
      </c>
      <c r="B52" s="185">
        <v>4</v>
      </c>
      <c r="C52" s="186">
        <v>0.3333333333333333</v>
      </c>
      <c r="D52" s="185">
        <v>0</v>
      </c>
      <c r="E52" s="187">
        <v>0</v>
      </c>
      <c r="F52" s="188">
        <v>4</v>
      </c>
    </row>
    <row r="53" spans="1:6" ht="12.75">
      <c r="A53" s="152" t="s">
        <v>139</v>
      </c>
      <c r="B53" s="185">
        <v>4</v>
      </c>
      <c r="C53" s="186">
        <v>0.35416666666666663</v>
      </c>
      <c r="D53" s="185">
        <v>0</v>
      </c>
      <c r="E53" s="187">
        <v>0</v>
      </c>
      <c r="F53" s="188">
        <v>4</v>
      </c>
    </row>
    <row r="54" spans="1:6" ht="12.75">
      <c r="A54" s="152" t="s">
        <v>140</v>
      </c>
      <c r="B54" s="185">
        <v>3</v>
      </c>
      <c r="C54" s="186">
        <v>0.4166666666666667</v>
      </c>
      <c r="D54" s="185">
        <v>0</v>
      </c>
      <c r="E54" s="187">
        <v>0</v>
      </c>
      <c r="F54" s="188">
        <v>3</v>
      </c>
    </row>
    <row r="55" spans="1:6" ht="12.75">
      <c r="A55" s="152" t="s">
        <v>226</v>
      </c>
      <c r="B55" s="185">
        <v>1</v>
      </c>
      <c r="C55" s="186">
        <v>0.3645833333333333</v>
      </c>
      <c r="D55" s="185">
        <v>0</v>
      </c>
      <c r="E55" s="187">
        <v>0</v>
      </c>
      <c r="F55" s="188">
        <v>1</v>
      </c>
    </row>
    <row r="56" spans="1:6" ht="12.75">
      <c r="A56" s="152" t="s">
        <v>225</v>
      </c>
      <c r="B56" s="185">
        <v>3</v>
      </c>
      <c r="C56" s="186">
        <v>0.3333333333333333</v>
      </c>
      <c r="D56" s="185">
        <v>0</v>
      </c>
      <c r="E56" s="187">
        <v>0</v>
      </c>
      <c r="F56" s="188">
        <v>3</v>
      </c>
    </row>
    <row r="57" spans="1:6" ht="12.75">
      <c r="A57" s="152" t="s">
        <v>230</v>
      </c>
      <c r="B57" s="185">
        <v>2</v>
      </c>
      <c r="C57" s="186">
        <v>0.39583333333333337</v>
      </c>
      <c r="D57" s="185">
        <v>0</v>
      </c>
      <c r="E57" s="187">
        <v>0</v>
      </c>
      <c r="F57" s="188">
        <v>2</v>
      </c>
    </row>
    <row r="58" spans="1:6" ht="12.75">
      <c r="A58" s="152" t="s">
        <v>141</v>
      </c>
      <c r="B58" s="185">
        <v>1</v>
      </c>
      <c r="C58" s="186">
        <v>0.3333333333333333</v>
      </c>
      <c r="D58" s="185">
        <v>0</v>
      </c>
      <c r="E58" s="187">
        <v>0</v>
      </c>
      <c r="F58" s="188">
        <v>1</v>
      </c>
    </row>
    <row r="59" spans="1:6" ht="12.75">
      <c r="A59" s="152" t="s">
        <v>121</v>
      </c>
      <c r="B59" s="185">
        <v>54</v>
      </c>
      <c r="C59" s="189">
        <v>0.33888888888888885</v>
      </c>
      <c r="D59" s="185">
        <v>2</v>
      </c>
      <c r="E59" s="189">
        <v>0.22916666666666669</v>
      </c>
      <c r="F59" s="188">
        <v>56</v>
      </c>
    </row>
    <row r="60" spans="1:6" ht="12.75">
      <c r="A60" s="152" t="s">
        <v>229</v>
      </c>
      <c r="B60" s="185">
        <v>3</v>
      </c>
      <c r="C60" s="186">
        <v>0.375</v>
      </c>
      <c r="D60" s="185">
        <v>0</v>
      </c>
      <c r="E60" s="187">
        <v>0</v>
      </c>
      <c r="F60" s="188">
        <v>3</v>
      </c>
    </row>
    <row r="61" spans="1:6" ht="12.75">
      <c r="A61" s="152" t="s">
        <v>224</v>
      </c>
      <c r="B61" s="185">
        <v>3</v>
      </c>
      <c r="C61" s="186">
        <v>0.375</v>
      </c>
      <c r="D61" s="185">
        <v>0</v>
      </c>
      <c r="E61" s="187">
        <v>0</v>
      </c>
      <c r="F61" s="188">
        <v>3</v>
      </c>
    </row>
    <row r="62" spans="1:6" ht="12.75">
      <c r="A62" s="152" t="s">
        <v>142</v>
      </c>
      <c r="B62" s="185">
        <v>7</v>
      </c>
      <c r="C62" s="186">
        <v>0.3333333333333333</v>
      </c>
      <c r="D62" s="185">
        <v>0</v>
      </c>
      <c r="E62" s="187">
        <v>0</v>
      </c>
      <c r="F62" s="188">
        <v>7</v>
      </c>
    </row>
    <row r="63" spans="1:6" ht="12.75">
      <c r="A63" s="152" t="s">
        <v>228</v>
      </c>
      <c r="B63" s="185">
        <v>1</v>
      </c>
      <c r="C63" s="186">
        <v>0.3333333333333333</v>
      </c>
      <c r="D63" s="185">
        <v>0</v>
      </c>
      <c r="E63" s="187">
        <v>0</v>
      </c>
      <c r="F63" s="188">
        <v>1</v>
      </c>
    </row>
    <row r="64" spans="1:6" ht="12.75">
      <c r="A64" s="152" t="s">
        <v>143</v>
      </c>
      <c r="B64" s="185">
        <v>3</v>
      </c>
      <c r="C64" s="186">
        <v>0.3333333333333333</v>
      </c>
      <c r="D64" s="185">
        <v>0</v>
      </c>
      <c r="E64" s="187">
        <v>0</v>
      </c>
      <c r="F64" s="188">
        <v>3</v>
      </c>
    </row>
    <row r="65" spans="1:6" ht="12.75">
      <c r="A65" s="152" t="s">
        <v>223</v>
      </c>
      <c r="B65" s="185">
        <v>2</v>
      </c>
      <c r="C65" s="186">
        <v>0.3333333333333333</v>
      </c>
      <c r="D65" s="185">
        <v>0</v>
      </c>
      <c r="E65" s="187">
        <v>0</v>
      </c>
      <c r="F65" s="188">
        <v>2</v>
      </c>
    </row>
    <row r="66" spans="1:6" ht="12.75">
      <c r="A66" s="152" t="s">
        <v>227</v>
      </c>
      <c r="B66" s="190">
        <v>1</v>
      </c>
      <c r="C66" s="186">
        <v>0.3333333333333333</v>
      </c>
      <c r="D66" s="190">
        <v>0</v>
      </c>
      <c r="E66" s="187">
        <v>0</v>
      </c>
      <c r="F66" s="191">
        <v>1</v>
      </c>
    </row>
    <row r="67" spans="1:6" ht="18" customHeight="1">
      <c r="A67" s="63" t="s">
        <v>152</v>
      </c>
      <c r="B67" s="192">
        <v>103</v>
      </c>
      <c r="C67" s="193">
        <v>0.3519510582010581</v>
      </c>
      <c r="D67" s="192">
        <v>2</v>
      </c>
      <c r="E67" s="194">
        <v>0.22916666666666669</v>
      </c>
      <c r="F67" s="192">
        <v>105</v>
      </c>
    </row>
    <row r="69" s="60" customFormat="1" ht="12.75">
      <c r="A69" s="121"/>
    </row>
    <row r="70" spans="1:7" s="20" customFormat="1" ht="60.75" customHeight="1">
      <c r="A70" s="19" t="s">
        <v>507</v>
      </c>
      <c r="B70" s="319" t="s">
        <v>508</v>
      </c>
      <c r="C70" s="319"/>
      <c r="D70" s="319"/>
      <c r="E70" s="319"/>
      <c r="F70" s="319"/>
      <c r="G70" s="123"/>
    </row>
    <row r="71" spans="1:6" s="20" customFormat="1" ht="39" customHeight="1">
      <c r="A71" s="322" t="s">
        <v>133</v>
      </c>
      <c r="B71" s="299" t="s">
        <v>500</v>
      </c>
      <c r="C71" s="299"/>
      <c r="D71" s="299" t="s">
        <v>501</v>
      </c>
      <c r="E71" s="299"/>
      <c r="F71" s="323" t="s">
        <v>502</v>
      </c>
    </row>
    <row r="72" spans="1:9" ht="24" customHeight="1">
      <c r="A72" s="322"/>
      <c r="B72" s="124" t="s">
        <v>504</v>
      </c>
      <c r="C72" s="124" t="s">
        <v>505</v>
      </c>
      <c r="D72" s="124" t="s">
        <v>504</v>
      </c>
      <c r="E72" s="124" t="s">
        <v>505</v>
      </c>
      <c r="F72" s="323"/>
      <c r="G72" s="123"/>
      <c r="I72" s="20"/>
    </row>
    <row r="73" spans="1:6" ht="12.75">
      <c r="A73" s="152" t="s">
        <v>252</v>
      </c>
      <c r="B73" s="185">
        <v>2</v>
      </c>
      <c r="C73" s="186">
        <v>0.34027777777777773</v>
      </c>
      <c r="D73" s="185">
        <v>0</v>
      </c>
      <c r="E73" s="187">
        <v>0</v>
      </c>
      <c r="F73" s="188">
        <v>2</v>
      </c>
    </row>
    <row r="74" spans="1:6" ht="12.75">
      <c r="A74" s="152" t="s">
        <v>234</v>
      </c>
      <c r="B74" s="185">
        <v>4</v>
      </c>
      <c r="C74" s="186">
        <v>0.35416666666666663</v>
      </c>
      <c r="D74" s="185">
        <v>0</v>
      </c>
      <c r="E74" s="187">
        <v>0</v>
      </c>
      <c r="F74" s="188">
        <v>4</v>
      </c>
    </row>
    <row r="75" spans="1:6" ht="12.75">
      <c r="A75" s="152" t="s">
        <v>235</v>
      </c>
      <c r="B75" s="185">
        <v>2</v>
      </c>
      <c r="C75" s="186">
        <v>0.35416666666666663</v>
      </c>
      <c r="D75" s="185">
        <v>0</v>
      </c>
      <c r="E75" s="187">
        <v>0</v>
      </c>
      <c r="F75" s="188">
        <v>2</v>
      </c>
    </row>
    <row r="76" spans="1:6" ht="12.75">
      <c r="A76" s="152" t="s">
        <v>236</v>
      </c>
      <c r="B76" s="185">
        <v>4</v>
      </c>
      <c r="C76" s="186">
        <v>0.3472222222222222</v>
      </c>
      <c r="D76" s="185">
        <v>0</v>
      </c>
      <c r="E76" s="187">
        <v>0</v>
      </c>
      <c r="F76" s="188">
        <v>4</v>
      </c>
    </row>
    <row r="77" spans="1:6" ht="12.75">
      <c r="A77" s="152" t="s">
        <v>248</v>
      </c>
      <c r="B77" s="185">
        <v>3</v>
      </c>
      <c r="C77" s="186">
        <v>0.384375</v>
      </c>
      <c r="D77" s="185">
        <v>0</v>
      </c>
      <c r="E77" s="187">
        <v>0</v>
      </c>
      <c r="F77" s="188">
        <v>3</v>
      </c>
    </row>
    <row r="78" spans="1:6" ht="12.75">
      <c r="A78" s="152" t="s">
        <v>237</v>
      </c>
      <c r="B78" s="185">
        <v>4</v>
      </c>
      <c r="C78" s="186">
        <v>0.33333333333333337</v>
      </c>
      <c r="D78" s="185">
        <v>0</v>
      </c>
      <c r="E78" s="187">
        <v>0</v>
      </c>
      <c r="F78" s="188">
        <v>4</v>
      </c>
    </row>
    <row r="79" spans="1:6" ht="12.75">
      <c r="A79" s="152" t="s">
        <v>238</v>
      </c>
      <c r="B79" s="185">
        <v>5</v>
      </c>
      <c r="C79" s="186">
        <v>0.34375</v>
      </c>
      <c r="D79" s="185">
        <v>0</v>
      </c>
      <c r="E79" s="187">
        <v>0</v>
      </c>
      <c r="F79" s="188">
        <v>5</v>
      </c>
    </row>
    <row r="80" spans="1:6" ht="12.75">
      <c r="A80" s="152" t="s">
        <v>239</v>
      </c>
      <c r="B80" s="185">
        <v>2</v>
      </c>
      <c r="C80" s="186">
        <v>0.33333333333333337</v>
      </c>
      <c r="D80" s="185">
        <v>0</v>
      </c>
      <c r="E80" s="187">
        <v>0</v>
      </c>
      <c r="F80" s="188">
        <v>2</v>
      </c>
    </row>
    <row r="81" spans="1:6" ht="12.75">
      <c r="A81" s="152" t="s">
        <v>240</v>
      </c>
      <c r="B81" s="185">
        <v>3</v>
      </c>
      <c r="C81" s="186">
        <v>0.3541666666666667</v>
      </c>
      <c r="D81" s="185">
        <v>0</v>
      </c>
      <c r="E81" s="187">
        <v>0</v>
      </c>
      <c r="F81" s="188">
        <v>3</v>
      </c>
    </row>
    <row r="82" spans="1:6" ht="12.75">
      <c r="A82" s="152" t="s">
        <v>241</v>
      </c>
      <c r="B82" s="185">
        <v>3</v>
      </c>
      <c r="C82" s="189">
        <v>0.35416666666666663</v>
      </c>
      <c r="D82" s="185">
        <v>1</v>
      </c>
      <c r="E82" s="189">
        <v>0.3125</v>
      </c>
      <c r="F82" s="188">
        <v>4</v>
      </c>
    </row>
    <row r="83" spans="1:6" ht="12.75">
      <c r="A83" s="152" t="s">
        <v>249</v>
      </c>
      <c r="B83" s="185">
        <v>0</v>
      </c>
      <c r="C83" s="187">
        <v>0</v>
      </c>
      <c r="D83" s="185">
        <v>1</v>
      </c>
      <c r="E83" s="189">
        <v>0.3125</v>
      </c>
      <c r="F83" s="188">
        <v>1</v>
      </c>
    </row>
    <row r="84" spans="1:6" ht="12.75">
      <c r="A84" s="152" t="s">
        <v>254</v>
      </c>
      <c r="B84" s="185">
        <v>2</v>
      </c>
      <c r="C84" s="186">
        <v>0.3333333333333333</v>
      </c>
      <c r="D84" s="185">
        <v>0</v>
      </c>
      <c r="E84" s="187">
        <v>0</v>
      </c>
      <c r="F84" s="188">
        <v>2</v>
      </c>
    </row>
    <row r="85" spans="1:6" ht="12.75">
      <c r="A85" s="152" t="s">
        <v>242</v>
      </c>
      <c r="B85" s="185">
        <v>3</v>
      </c>
      <c r="C85" s="189">
        <v>0.3541666666666667</v>
      </c>
      <c r="D85" s="185">
        <v>1</v>
      </c>
      <c r="E85" s="189">
        <v>0.25</v>
      </c>
      <c r="F85" s="188">
        <v>4</v>
      </c>
    </row>
    <row r="86" spans="1:6" ht="12.75">
      <c r="A86" s="152" t="s">
        <v>243</v>
      </c>
      <c r="B86" s="185">
        <v>0</v>
      </c>
      <c r="C86" s="187">
        <v>0</v>
      </c>
      <c r="D86" s="185">
        <v>2</v>
      </c>
      <c r="E86" s="189">
        <v>0.26041666666666663</v>
      </c>
      <c r="F86" s="188">
        <v>2</v>
      </c>
    </row>
    <row r="87" spans="1:6" ht="12.75">
      <c r="A87" s="152" t="s">
        <v>244</v>
      </c>
      <c r="B87" s="185">
        <v>5</v>
      </c>
      <c r="C87" s="186">
        <v>0.3611111111111111</v>
      </c>
      <c r="D87" s="185">
        <v>0</v>
      </c>
      <c r="E87" s="187">
        <v>0</v>
      </c>
      <c r="F87" s="188">
        <v>5</v>
      </c>
    </row>
    <row r="88" spans="1:6" ht="12.75">
      <c r="A88" s="152" t="s">
        <v>122</v>
      </c>
      <c r="B88" s="185">
        <v>63</v>
      </c>
      <c r="C88" s="189">
        <v>0.3569444444444444</v>
      </c>
      <c r="D88" s="185">
        <v>14</v>
      </c>
      <c r="E88" s="189">
        <v>0.2569444444444445</v>
      </c>
      <c r="F88" s="188">
        <v>77</v>
      </c>
    </row>
    <row r="89" spans="1:6" ht="12.75">
      <c r="A89" s="152" t="s">
        <v>245</v>
      </c>
      <c r="B89" s="185">
        <v>5</v>
      </c>
      <c r="C89" s="186">
        <v>0.3645833333333333</v>
      </c>
      <c r="D89" s="185">
        <v>0</v>
      </c>
      <c r="E89" s="187">
        <v>0</v>
      </c>
      <c r="F89" s="188">
        <v>5</v>
      </c>
    </row>
    <row r="90" spans="1:6" ht="12.75">
      <c r="A90" s="152" t="s">
        <v>250</v>
      </c>
      <c r="B90" s="185">
        <v>2</v>
      </c>
      <c r="C90" s="186">
        <v>0.35416666666666663</v>
      </c>
      <c r="D90" s="185">
        <v>0</v>
      </c>
      <c r="E90" s="187">
        <v>0</v>
      </c>
      <c r="F90" s="188">
        <v>2</v>
      </c>
    </row>
    <row r="91" spans="1:6" ht="12.75">
      <c r="A91" s="152" t="s">
        <v>246</v>
      </c>
      <c r="B91" s="185">
        <v>5</v>
      </c>
      <c r="C91" s="186">
        <v>0.34375</v>
      </c>
      <c r="D91" s="185">
        <v>0</v>
      </c>
      <c r="E91" s="187">
        <v>0</v>
      </c>
      <c r="F91" s="188">
        <v>5</v>
      </c>
    </row>
    <row r="92" spans="1:6" ht="12.75">
      <c r="A92" s="152" t="s">
        <v>251</v>
      </c>
      <c r="B92" s="185">
        <v>2</v>
      </c>
      <c r="C92" s="186">
        <v>0.35416666666666663</v>
      </c>
      <c r="D92" s="185">
        <v>0</v>
      </c>
      <c r="E92" s="187">
        <v>0</v>
      </c>
      <c r="F92" s="188">
        <v>2</v>
      </c>
    </row>
    <row r="93" spans="1:6" ht="12.75">
      <c r="A93" s="152" t="s">
        <v>247</v>
      </c>
      <c r="B93" s="185">
        <v>3</v>
      </c>
      <c r="C93" s="186">
        <v>0.3333333333333333</v>
      </c>
      <c r="D93" s="185">
        <v>0</v>
      </c>
      <c r="E93" s="187">
        <v>0</v>
      </c>
      <c r="F93" s="188">
        <v>3</v>
      </c>
    </row>
    <row r="94" spans="1:6" ht="12.75">
      <c r="A94" s="152" t="s">
        <v>253</v>
      </c>
      <c r="B94" s="185">
        <v>2</v>
      </c>
      <c r="C94" s="189">
        <v>0.375</v>
      </c>
      <c r="D94" s="185">
        <v>1</v>
      </c>
      <c r="E94" s="189">
        <v>0.20833333333333337</v>
      </c>
      <c r="F94" s="188">
        <v>3</v>
      </c>
    </row>
    <row r="95" spans="1:6" ht="18" customHeight="1">
      <c r="A95" s="63" t="s">
        <v>422</v>
      </c>
      <c r="B95" s="192">
        <v>124</v>
      </c>
      <c r="C95" s="193">
        <v>0.3514756944444443</v>
      </c>
      <c r="D95" s="192">
        <v>20</v>
      </c>
      <c r="E95" s="194">
        <v>0.26678240740740744</v>
      </c>
      <c r="F95" s="192">
        <v>144</v>
      </c>
    </row>
    <row r="97" spans="1:7" s="20" customFormat="1" ht="60.75" customHeight="1">
      <c r="A97" s="19" t="s">
        <v>509</v>
      </c>
      <c r="B97" s="319" t="s">
        <v>510</v>
      </c>
      <c r="C97" s="319"/>
      <c r="D97" s="319"/>
      <c r="E97" s="319"/>
      <c r="F97" s="319"/>
      <c r="G97" s="123"/>
    </row>
    <row r="98" spans="1:6" s="20" customFormat="1" ht="39" customHeight="1">
      <c r="A98" s="322" t="s">
        <v>133</v>
      </c>
      <c r="B98" s="299" t="s">
        <v>500</v>
      </c>
      <c r="C98" s="299"/>
      <c r="D98" s="299" t="s">
        <v>501</v>
      </c>
      <c r="E98" s="299"/>
      <c r="F98" s="323" t="s">
        <v>502</v>
      </c>
    </row>
    <row r="99" spans="1:9" ht="24" customHeight="1">
      <c r="A99" s="322"/>
      <c r="B99" s="124" t="s">
        <v>504</v>
      </c>
      <c r="C99" s="124" t="s">
        <v>505</v>
      </c>
      <c r="D99" s="124" t="s">
        <v>504</v>
      </c>
      <c r="E99" s="124" t="s">
        <v>505</v>
      </c>
      <c r="F99" s="323"/>
      <c r="G99" s="123"/>
      <c r="I99" s="20"/>
    </row>
    <row r="100" spans="1:10" ht="12.75">
      <c r="A100" s="152" t="s">
        <v>154</v>
      </c>
      <c r="B100" s="185">
        <v>4</v>
      </c>
      <c r="C100" s="189">
        <v>0.3333333333333333</v>
      </c>
      <c r="D100" s="185">
        <v>1</v>
      </c>
      <c r="E100" s="189">
        <v>0.22916666666666669</v>
      </c>
      <c r="F100" s="188">
        <v>5</v>
      </c>
      <c r="H100" s="20"/>
      <c r="I100" s="20"/>
      <c r="J100" s="20"/>
    </row>
    <row r="101" spans="1:10" ht="12.75">
      <c r="A101" s="152" t="s">
        <v>155</v>
      </c>
      <c r="B101" s="185">
        <v>6</v>
      </c>
      <c r="C101" s="186">
        <v>0.34027777777777773</v>
      </c>
      <c r="D101" s="185">
        <v>0</v>
      </c>
      <c r="E101" s="187">
        <v>0</v>
      </c>
      <c r="F101" s="188">
        <v>5.333333333333333</v>
      </c>
      <c r="H101" s="20"/>
      <c r="I101" s="20"/>
      <c r="J101" s="20"/>
    </row>
    <row r="102" spans="1:10" ht="12.75">
      <c r="A102" s="152" t="s">
        <v>181</v>
      </c>
      <c r="B102" s="185">
        <v>2</v>
      </c>
      <c r="C102" s="186">
        <v>0.3854166666666667</v>
      </c>
      <c r="D102" s="185">
        <v>0</v>
      </c>
      <c r="E102" s="187">
        <v>0</v>
      </c>
      <c r="F102" s="188">
        <v>2</v>
      </c>
      <c r="H102" s="20"/>
      <c r="I102" s="20"/>
      <c r="J102" s="20"/>
    </row>
    <row r="103" spans="1:10" ht="12.75">
      <c r="A103" s="152" t="s">
        <v>156</v>
      </c>
      <c r="B103" s="185">
        <v>2</v>
      </c>
      <c r="C103" s="186">
        <v>0.3333333333333333</v>
      </c>
      <c r="D103" s="185">
        <v>0</v>
      </c>
      <c r="E103" s="187">
        <v>0</v>
      </c>
      <c r="F103" s="188">
        <v>2</v>
      </c>
      <c r="H103" s="20"/>
      <c r="I103" s="20"/>
      <c r="J103" s="20"/>
    </row>
    <row r="104" spans="1:10" ht="12.75">
      <c r="A104" s="152" t="s">
        <v>157</v>
      </c>
      <c r="B104" s="185">
        <v>2</v>
      </c>
      <c r="C104" s="186">
        <v>0.35416666666666663</v>
      </c>
      <c r="D104" s="185">
        <v>0</v>
      </c>
      <c r="E104" s="187">
        <v>0</v>
      </c>
      <c r="F104" s="188">
        <v>2</v>
      </c>
      <c r="H104" s="20"/>
      <c r="I104" s="20"/>
      <c r="J104" s="20"/>
    </row>
    <row r="105" spans="1:10" ht="12.75">
      <c r="A105" s="152" t="s">
        <v>182</v>
      </c>
      <c r="B105" s="185">
        <v>1</v>
      </c>
      <c r="C105" s="186">
        <v>0.3333333333333333</v>
      </c>
      <c r="D105" s="185">
        <v>0</v>
      </c>
      <c r="E105" s="187">
        <v>0</v>
      </c>
      <c r="F105" s="188">
        <v>1</v>
      </c>
      <c r="H105" s="20"/>
      <c r="I105" s="20"/>
      <c r="J105" s="20"/>
    </row>
    <row r="106" spans="1:10" ht="12.75">
      <c r="A106" s="152" t="s">
        <v>158</v>
      </c>
      <c r="B106" s="185">
        <v>4</v>
      </c>
      <c r="C106" s="186">
        <v>0.3333333333333333</v>
      </c>
      <c r="D106" s="185">
        <v>0</v>
      </c>
      <c r="E106" s="187">
        <v>0</v>
      </c>
      <c r="F106" s="188">
        <v>4</v>
      </c>
      <c r="H106" s="20"/>
      <c r="I106" s="20"/>
      <c r="J106" s="20"/>
    </row>
    <row r="107" spans="1:10" ht="12.75">
      <c r="A107" s="152" t="s">
        <v>159</v>
      </c>
      <c r="B107" s="185">
        <v>4</v>
      </c>
      <c r="C107" s="186">
        <v>0.3333333333333333</v>
      </c>
      <c r="D107" s="185">
        <v>0</v>
      </c>
      <c r="E107" s="187">
        <v>0</v>
      </c>
      <c r="F107" s="188">
        <v>4</v>
      </c>
      <c r="H107" s="20"/>
      <c r="I107" s="20"/>
      <c r="J107" s="20"/>
    </row>
    <row r="108" spans="1:10" ht="12.75">
      <c r="A108" s="152" t="s">
        <v>160</v>
      </c>
      <c r="B108" s="185">
        <v>3</v>
      </c>
      <c r="C108" s="186">
        <v>0.34375</v>
      </c>
      <c r="D108" s="185">
        <v>0</v>
      </c>
      <c r="E108" s="187">
        <v>0</v>
      </c>
      <c r="F108" s="188">
        <v>3</v>
      </c>
      <c r="H108" s="20"/>
      <c r="I108" s="20"/>
      <c r="J108" s="20"/>
    </row>
    <row r="109" spans="1:10" ht="12.75">
      <c r="A109" s="152" t="s">
        <v>191</v>
      </c>
      <c r="B109" s="185">
        <v>2</v>
      </c>
      <c r="C109" s="189">
        <v>0.3333333333333333</v>
      </c>
      <c r="D109" s="185">
        <v>1</v>
      </c>
      <c r="E109" s="189">
        <v>0.1875</v>
      </c>
      <c r="F109" s="188">
        <v>3</v>
      </c>
      <c r="H109" s="20"/>
      <c r="I109" s="20"/>
      <c r="J109" s="20"/>
    </row>
    <row r="110" spans="1:10" ht="12.75">
      <c r="A110" s="152" t="s">
        <v>183</v>
      </c>
      <c r="B110" s="185">
        <v>1</v>
      </c>
      <c r="C110" s="186">
        <v>0.35416666666666663</v>
      </c>
      <c r="D110" s="185">
        <v>0</v>
      </c>
      <c r="E110" s="187">
        <v>0</v>
      </c>
      <c r="F110" s="188">
        <v>1</v>
      </c>
      <c r="H110" s="20"/>
      <c r="I110" s="20"/>
      <c r="J110" s="20"/>
    </row>
    <row r="111" spans="1:10" ht="12.75">
      <c r="A111" s="152" t="s">
        <v>161</v>
      </c>
      <c r="B111" s="185">
        <v>7</v>
      </c>
      <c r="C111" s="189">
        <v>0.33819444444444446</v>
      </c>
      <c r="D111" s="185">
        <v>1</v>
      </c>
      <c r="E111" s="189">
        <v>0.20833333333333331</v>
      </c>
      <c r="F111" s="188">
        <v>8</v>
      </c>
      <c r="H111" s="20"/>
      <c r="I111" s="20"/>
      <c r="J111" s="20"/>
    </row>
    <row r="112" spans="1:10" ht="12.75">
      <c r="A112" s="152" t="s">
        <v>192</v>
      </c>
      <c r="B112" s="185">
        <v>3</v>
      </c>
      <c r="C112" s="186">
        <v>0.3333333333333333</v>
      </c>
      <c r="D112" s="185">
        <v>0</v>
      </c>
      <c r="E112" s="187">
        <v>0</v>
      </c>
      <c r="F112" s="188">
        <v>3</v>
      </c>
      <c r="H112" s="20"/>
      <c r="I112" s="20"/>
      <c r="J112" s="20"/>
    </row>
    <row r="113" spans="1:10" ht="12.75">
      <c r="A113" s="152" t="s">
        <v>162</v>
      </c>
      <c r="B113" s="185">
        <v>4</v>
      </c>
      <c r="C113" s="189">
        <v>0.3333333333333333</v>
      </c>
      <c r="D113" s="185">
        <v>1</v>
      </c>
      <c r="E113" s="189">
        <v>0.22916666666666669</v>
      </c>
      <c r="F113" s="188">
        <v>4</v>
      </c>
      <c r="H113" s="20"/>
      <c r="I113" s="20"/>
      <c r="J113" s="20"/>
    </row>
    <row r="114" spans="1:10" ht="12.75">
      <c r="A114" s="152" t="s">
        <v>163</v>
      </c>
      <c r="B114" s="185">
        <v>1</v>
      </c>
      <c r="C114" s="189">
        <v>0.3333333333333333</v>
      </c>
      <c r="D114" s="185">
        <v>1</v>
      </c>
      <c r="E114" s="189">
        <v>0.25</v>
      </c>
      <c r="F114" s="188">
        <v>2</v>
      </c>
      <c r="H114" s="20"/>
      <c r="I114" s="20"/>
      <c r="J114" s="20"/>
    </row>
    <row r="115" spans="1:10" ht="12.75">
      <c r="A115" s="152" t="s">
        <v>164</v>
      </c>
      <c r="B115" s="185">
        <v>4</v>
      </c>
      <c r="C115" s="186">
        <v>0.33819444444444446</v>
      </c>
      <c r="D115" s="185">
        <v>0</v>
      </c>
      <c r="E115" s="187">
        <v>0</v>
      </c>
      <c r="F115" s="188">
        <v>4</v>
      </c>
      <c r="H115" s="20"/>
      <c r="I115" s="20"/>
      <c r="J115" s="20"/>
    </row>
    <row r="116" spans="1:10" ht="12.75">
      <c r="A116" s="152" t="s">
        <v>165</v>
      </c>
      <c r="B116" s="185">
        <v>3</v>
      </c>
      <c r="C116" s="189">
        <v>0.3333333333333333</v>
      </c>
      <c r="D116" s="185">
        <v>1</v>
      </c>
      <c r="E116" s="189">
        <v>0.22916666666666669</v>
      </c>
      <c r="F116" s="188">
        <v>4</v>
      </c>
      <c r="H116" s="20"/>
      <c r="I116" s="20"/>
      <c r="J116" s="20"/>
    </row>
    <row r="117" spans="1:10" ht="12.75">
      <c r="A117" s="152" t="s">
        <v>166</v>
      </c>
      <c r="B117" s="185">
        <v>12</v>
      </c>
      <c r="C117" s="189">
        <v>0.34722222222222227</v>
      </c>
      <c r="D117" s="185">
        <v>3</v>
      </c>
      <c r="E117" s="189">
        <v>0.25</v>
      </c>
      <c r="F117" s="188">
        <v>15</v>
      </c>
      <c r="H117" s="20"/>
      <c r="I117" s="20"/>
      <c r="J117" s="20"/>
    </row>
    <row r="118" spans="1:10" ht="12.75">
      <c r="A118" s="152" t="s">
        <v>167</v>
      </c>
      <c r="B118" s="185">
        <v>2</v>
      </c>
      <c r="C118" s="186">
        <v>0.3333333333333333</v>
      </c>
      <c r="D118" s="185">
        <v>0</v>
      </c>
      <c r="E118" s="187">
        <v>0</v>
      </c>
      <c r="F118" s="188">
        <v>2</v>
      </c>
      <c r="H118" s="20"/>
      <c r="I118" s="20"/>
      <c r="J118" s="20"/>
    </row>
    <row r="119" spans="1:10" ht="12.75">
      <c r="A119" s="152" t="s">
        <v>184</v>
      </c>
      <c r="B119" s="185">
        <v>2</v>
      </c>
      <c r="C119" s="186">
        <v>0.3333333333333333</v>
      </c>
      <c r="D119" s="185">
        <v>0</v>
      </c>
      <c r="E119" s="187">
        <v>0</v>
      </c>
      <c r="F119" s="188">
        <v>2</v>
      </c>
      <c r="H119" s="20"/>
      <c r="I119" s="20"/>
      <c r="J119" s="20"/>
    </row>
    <row r="120" spans="1:10" ht="12.75">
      <c r="A120" s="152" t="s">
        <v>168</v>
      </c>
      <c r="B120" s="185">
        <v>2</v>
      </c>
      <c r="C120" s="186">
        <v>0.3333333333333333</v>
      </c>
      <c r="D120" s="185">
        <v>0</v>
      </c>
      <c r="E120" s="187">
        <v>0</v>
      </c>
      <c r="F120" s="188">
        <v>2</v>
      </c>
      <c r="H120" s="20"/>
      <c r="I120" s="20"/>
      <c r="J120" s="20"/>
    </row>
    <row r="121" spans="1:10" ht="12.75">
      <c r="A121" s="152" t="s">
        <v>169</v>
      </c>
      <c r="B121" s="185">
        <v>7</v>
      </c>
      <c r="C121" s="189">
        <v>0.3333333333333333</v>
      </c>
      <c r="D121" s="185">
        <v>1</v>
      </c>
      <c r="E121" s="189">
        <v>0.20833333333333331</v>
      </c>
      <c r="F121" s="188">
        <v>8</v>
      </c>
      <c r="H121" s="20"/>
      <c r="I121" s="20"/>
      <c r="J121" s="20"/>
    </row>
    <row r="122" spans="1:10" ht="12.75">
      <c r="A122" s="152" t="s">
        <v>170</v>
      </c>
      <c r="B122" s="185">
        <v>0</v>
      </c>
      <c r="C122" s="189">
        <v>0</v>
      </c>
      <c r="D122" s="185">
        <v>4</v>
      </c>
      <c r="E122" s="189">
        <v>0.3125</v>
      </c>
      <c r="F122" s="188">
        <v>4</v>
      </c>
      <c r="H122" s="20"/>
      <c r="I122" s="20"/>
      <c r="J122" s="20"/>
    </row>
    <row r="123" spans="1:10" ht="12.75">
      <c r="A123" s="152" t="s">
        <v>171</v>
      </c>
      <c r="B123" s="185">
        <v>3</v>
      </c>
      <c r="C123" s="186">
        <v>0.34375</v>
      </c>
      <c r="D123" s="185">
        <v>0</v>
      </c>
      <c r="E123" s="187">
        <v>0</v>
      </c>
      <c r="F123" s="188">
        <v>3</v>
      </c>
      <c r="H123" s="20"/>
      <c r="I123" s="20"/>
      <c r="J123" s="20"/>
    </row>
    <row r="124" spans="1:10" ht="12.75">
      <c r="A124" s="152" t="s">
        <v>172</v>
      </c>
      <c r="B124" s="185">
        <v>7</v>
      </c>
      <c r="C124" s="186">
        <v>0.34375</v>
      </c>
      <c r="D124" s="185">
        <v>0</v>
      </c>
      <c r="E124" s="187">
        <v>0</v>
      </c>
      <c r="F124" s="188">
        <v>7</v>
      </c>
      <c r="H124" s="20"/>
      <c r="I124" s="20"/>
      <c r="J124" s="20"/>
    </row>
    <row r="125" spans="1:10" ht="12.75">
      <c r="A125" s="152" t="s">
        <v>173</v>
      </c>
      <c r="B125" s="185">
        <v>3</v>
      </c>
      <c r="C125" s="189">
        <v>0.3333333333333333</v>
      </c>
      <c r="D125" s="185">
        <v>2</v>
      </c>
      <c r="E125" s="189">
        <v>0.20833333333333331</v>
      </c>
      <c r="F125" s="188">
        <v>5</v>
      </c>
      <c r="H125" s="20"/>
      <c r="I125" s="20"/>
      <c r="J125" s="20"/>
    </row>
    <row r="126" spans="1:10" ht="12.75">
      <c r="A126" s="152" t="s">
        <v>174</v>
      </c>
      <c r="B126" s="185">
        <v>6</v>
      </c>
      <c r="C126" s="186">
        <v>0.3333333333333333</v>
      </c>
      <c r="D126" s="185">
        <v>0</v>
      </c>
      <c r="E126" s="187">
        <v>0</v>
      </c>
      <c r="F126" s="188">
        <v>6</v>
      </c>
      <c r="H126" s="20"/>
      <c r="I126" s="20"/>
      <c r="J126" s="20"/>
    </row>
    <row r="127" spans="1:10" ht="12.75">
      <c r="A127" s="152" t="s">
        <v>185</v>
      </c>
      <c r="B127" s="185">
        <v>1</v>
      </c>
      <c r="C127" s="186">
        <v>0.3333333333333333</v>
      </c>
      <c r="D127" s="185">
        <v>0</v>
      </c>
      <c r="E127" s="187">
        <v>0</v>
      </c>
      <c r="F127" s="188">
        <v>1</v>
      </c>
      <c r="H127" s="20"/>
      <c r="I127" s="20"/>
      <c r="J127" s="20"/>
    </row>
    <row r="128" spans="1:10" ht="12.75">
      <c r="A128" s="152" t="s">
        <v>175</v>
      </c>
      <c r="B128" s="185">
        <v>81</v>
      </c>
      <c r="C128" s="189">
        <v>0.3854166666666667</v>
      </c>
      <c r="D128" s="185">
        <v>12</v>
      </c>
      <c r="E128" s="189">
        <v>0.20833333333333334</v>
      </c>
      <c r="F128" s="188">
        <f>B128+D128</f>
        <v>93</v>
      </c>
      <c r="H128" s="20"/>
      <c r="I128" s="20"/>
      <c r="J128" s="20"/>
    </row>
    <row r="129" spans="1:10" ht="12.75">
      <c r="A129" s="152" t="s">
        <v>176</v>
      </c>
      <c r="B129" s="185">
        <v>4</v>
      </c>
      <c r="C129" s="189">
        <v>0.3333333333333333</v>
      </c>
      <c r="D129" s="185">
        <v>2</v>
      </c>
      <c r="E129" s="189">
        <v>0.21875</v>
      </c>
      <c r="F129" s="188">
        <v>6</v>
      </c>
      <c r="H129" s="20"/>
      <c r="I129" s="20"/>
      <c r="J129" s="20"/>
    </row>
    <row r="130" spans="1:10" ht="12.75">
      <c r="A130" s="152" t="s">
        <v>186</v>
      </c>
      <c r="B130" s="185">
        <v>3</v>
      </c>
      <c r="C130" s="186">
        <v>0.375</v>
      </c>
      <c r="D130" s="185">
        <v>0</v>
      </c>
      <c r="E130" s="187">
        <v>0</v>
      </c>
      <c r="F130" s="188">
        <v>3</v>
      </c>
      <c r="H130" s="20"/>
      <c r="I130" s="20"/>
      <c r="J130" s="20"/>
    </row>
    <row r="131" spans="1:10" ht="12.75">
      <c r="A131" s="152" t="s">
        <v>187</v>
      </c>
      <c r="B131" s="185">
        <v>2</v>
      </c>
      <c r="C131" s="189">
        <v>0.3333333333333333</v>
      </c>
      <c r="D131" s="185">
        <v>1</v>
      </c>
      <c r="E131" s="189">
        <v>0.20833333333333331</v>
      </c>
      <c r="F131" s="188">
        <v>3</v>
      </c>
      <c r="H131" s="20"/>
      <c r="I131" s="20"/>
      <c r="J131" s="20"/>
    </row>
    <row r="132" spans="1:10" ht="12.75">
      <c r="A132" s="152" t="s">
        <v>177</v>
      </c>
      <c r="B132" s="185">
        <v>4</v>
      </c>
      <c r="C132" s="189">
        <v>0.34861111111111115</v>
      </c>
      <c r="D132" s="185">
        <v>2</v>
      </c>
      <c r="E132" s="189">
        <v>0.25</v>
      </c>
      <c r="F132" s="188">
        <v>6</v>
      </c>
      <c r="H132" s="20"/>
      <c r="I132" s="20"/>
      <c r="J132" s="20"/>
    </row>
    <row r="133" spans="1:10" ht="12.75">
      <c r="A133" s="152" t="s">
        <v>178</v>
      </c>
      <c r="B133" s="185">
        <v>4</v>
      </c>
      <c r="C133" s="189">
        <v>0.3333333333333333</v>
      </c>
      <c r="D133" s="185">
        <v>2</v>
      </c>
      <c r="E133" s="189">
        <v>0.25</v>
      </c>
      <c r="F133" s="188">
        <v>6</v>
      </c>
      <c r="H133" s="20"/>
      <c r="I133" s="20"/>
      <c r="J133" s="20"/>
    </row>
    <row r="134" spans="1:10" ht="12.75">
      <c r="A134" s="152" t="s">
        <v>193</v>
      </c>
      <c r="B134" s="185">
        <v>3</v>
      </c>
      <c r="C134" s="186">
        <v>0.3333333333333333</v>
      </c>
      <c r="D134" s="185">
        <v>0</v>
      </c>
      <c r="E134" s="187">
        <v>0</v>
      </c>
      <c r="F134" s="188">
        <v>3</v>
      </c>
      <c r="H134" s="20"/>
      <c r="I134" s="20"/>
      <c r="J134" s="20"/>
    </row>
    <row r="135" spans="1:10" ht="12.75">
      <c r="A135" s="152" t="s">
        <v>179</v>
      </c>
      <c r="B135" s="185">
        <v>4</v>
      </c>
      <c r="C135" s="186">
        <v>0.34895833333333326</v>
      </c>
      <c r="D135" s="185">
        <v>0</v>
      </c>
      <c r="E135" s="187">
        <v>0</v>
      </c>
      <c r="F135" s="188">
        <v>4</v>
      </c>
      <c r="H135" s="20"/>
      <c r="I135" s="20"/>
      <c r="J135" s="20"/>
    </row>
    <row r="136" spans="1:10" ht="12.75">
      <c r="A136" s="152" t="s">
        <v>180</v>
      </c>
      <c r="B136" s="185">
        <v>6</v>
      </c>
      <c r="C136" s="189">
        <v>0.3333333333333333</v>
      </c>
      <c r="D136" s="185">
        <v>3</v>
      </c>
      <c r="E136" s="189">
        <v>0.20833333333333334</v>
      </c>
      <c r="F136" s="188">
        <v>9</v>
      </c>
      <c r="H136" s="20"/>
      <c r="I136" s="20"/>
      <c r="J136" s="20"/>
    </row>
    <row r="137" spans="1:10" ht="12.75">
      <c r="A137" s="152" t="s">
        <v>194</v>
      </c>
      <c r="B137" s="185">
        <v>2</v>
      </c>
      <c r="C137" s="186">
        <v>0.35416666666666663</v>
      </c>
      <c r="D137" s="185">
        <v>0</v>
      </c>
      <c r="E137" s="187">
        <v>0</v>
      </c>
      <c r="F137" s="188">
        <v>2</v>
      </c>
      <c r="H137" s="20"/>
      <c r="I137" s="20"/>
      <c r="J137" s="20"/>
    </row>
    <row r="138" spans="1:10" ht="12.75">
      <c r="A138" s="152" t="s">
        <v>195</v>
      </c>
      <c r="B138" s="185">
        <v>3</v>
      </c>
      <c r="C138" s="186">
        <v>0.3541666666666667</v>
      </c>
      <c r="D138" s="185">
        <v>0</v>
      </c>
      <c r="E138" s="187">
        <v>0</v>
      </c>
      <c r="F138" s="188">
        <v>3</v>
      </c>
      <c r="H138" s="20"/>
      <c r="I138" s="20"/>
      <c r="J138" s="20"/>
    </row>
    <row r="139" spans="1:10" ht="12.75">
      <c r="A139" s="152" t="s">
        <v>188</v>
      </c>
      <c r="B139" s="185">
        <v>1</v>
      </c>
      <c r="C139" s="186">
        <v>0.375</v>
      </c>
      <c r="D139" s="185">
        <v>0</v>
      </c>
      <c r="E139" s="187">
        <v>0</v>
      </c>
      <c r="F139" s="188">
        <v>1</v>
      </c>
      <c r="H139" s="20"/>
      <c r="I139" s="20"/>
      <c r="J139" s="20"/>
    </row>
    <row r="140" spans="1:10" ht="27" customHeight="1">
      <c r="A140" s="63" t="s">
        <v>393</v>
      </c>
      <c r="B140" s="192">
        <v>215</v>
      </c>
      <c r="C140" s="193">
        <v>0.34265491452991437</v>
      </c>
      <c r="D140" s="192">
        <v>38</v>
      </c>
      <c r="E140" s="194">
        <v>0.228515625</v>
      </c>
      <c r="F140" s="192">
        <f>SUM(F100:F139)</f>
        <v>251.33333333333331</v>
      </c>
      <c r="H140" s="20"/>
      <c r="I140" s="20"/>
      <c r="J140" s="20"/>
    </row>
    <row r="143" spans="1:7" s="20" customFormat="1" ht="60.75" customHeight="1">
      <c r="A143" s="19" t="s">
        <v>511</v>
      </c>
      <c r="B143" s="319" t="s">
        <v>512</v>
      </c>
      <c r="C143" s="319"/>
      <c r="D143" s="319"/>
      <c r="E143" s="319"/>
      <c r="F143" s="319"/>
      <c r="G143" s="123"/>
    </row>
    <row r="144" spans="1:6" s="20" customFormat="1" ht="39" customHeight="1">
      <c r="A144" s="322" t="s">
        <v>133</v>
      </c>
      <c r="B144" s="299" t="s">
        <v>500</v>
      </c>
      <c r="C144" s="299"/>
      <c r="D144" s="299" t="s">
        <v>501</v>
      </c>
      <c r="E144" s="299"/>
      <c r="F144" s="323" t="s">
        <v>502</v>
      </c>
    </row>
    <row r="145" spans="1:9" ht="24" customHeight="1">
      <c r="A145" s="322"/>
      <c r="B145" s="124" t="s">
        <v>504</v>
      </c>
      <c r="C145" s="124" t="s">
        <v>505</v>
      </c>
      <c r="D145" s="124" t="s">
        <v>504</v>
      </c>
      <c r="E145" s="124" t="s">
        <v>505</v>
      </c>
      <c r="F145" s="323"/>
      <c r="G145" s="123"/>
      <c r="I145" s="20"/>
    </row>
    <row r="146" spans="1:6" ht="13.5" customHeight="1">
      <c r="A146" s="184" t="s">
        <v>292</v>
      </c>
      <c r="B146" s="185">
        <v>1</v>
      </c>
      <c r="C146" s="189">
        <v>0.375</v>
      </c>
      <c r="D146" s="185">
        <v>2</v>
      </c>
      <c r="E146" s="189">
        <v>0.3125</v>
      </c>
      <c r="F146" s="188">
        <v>3</v>
      </c>
    </row>
    <row r="147" spans="1:6" ht="13.5" customHeight="1">
      <c r="A147" s="152" t="s">
        <v>263</v>
      </c>
      <c r="B147" s="185">
        <v>3</v>
      </c>
      <c r="C147" s="186">
        <v>0.3333333333333333</v>
      </c>
      <c r="D147" s="185">
        <v>0</v>
      </c>
      <c r="E147" s="187">
        <v>0</v>
      </c>
      <c r="F147" s="188">
        <v>3</v>
      </c>
    </row>
    <row r="148" spans="1:6" ht="13.5" customHeight="1">
      <c r="A148" s="152" t="s">
        <v>264</v>
      </c>
      <c r="B148" s="185">
        <v>4</v>
      </c>
      <c r="C148" s="186">
        <v>0.3333333333333333</v>
      </c>
      <c r="D148" s="185">
        <v>1</v>
      </c>
      <c r="E148" s="186">
        <v>0.1875</v>
      </c>
      <c r="F148" s="188">
        <v>5</v>
      </c>
    </row>
    <row r="149" spans="1:6" ht="13.5" customHeight="1">
      <c r="A149" s="152" t="s">
        <v>265</v>
      </c>
      <c r="B149" s="185">
        <v>26</v>
      </c>
      <c r="C149" s="186">
        <v>0.3333333333333333</v>
      </c>
      <c r="D149" s="185">
        <v>2</v>
      </c>
      <c r="E149" s="186">
        <v>0.22916666666666669</v>
      </c>
      <c r="F149" s="188">
        <v>28</v>
      </c>
    </row>
    <row r="150" spans="1:6" ht="13.5" customHeight="1">
      <c r="A150" s="152" t="s">
        <v>266</v>
      </c>
      <c r="B150" s="185">
        <v>12</v>
      </c>
      <c r="C150" s="186">
        <v>0.34861111111111115</v>
      </c>
      <c r="D150" s="185">
        <v>3</v>
      </c>
      <c r="E150" s="186">
        <v>0.22916666666666669</v>
      </c>
      <c r="F150" s="188">
        <v>15</v>
      </c>
    </row>
    <row r="151" spans="1:6" ht="13.5" customHeight="1">
      <c r="A151" s="152" t="s">
        <v>267</v>
      </c>
      <c r="B151" s="185">
        <v>5</v>
      </c>
      <c r="C151" s="186">
        <v>0.34375</v>
      </c>
      <c r="D151" s="185">
        <v>1</v>
      </c>
      <c r="E151" s="186">
        <v>0.21875</v>
      </c>
      <c r="F151" s="188">
        <v>6</v>
      </c>
    </row>
    <row r="152" spans="1:6" ht="13.5" customHeight="1">
      <c r="A152" s="152" t="s">
        <v>268</v>
      </c>
      <c r="B152" s="185">
        <v>5</v>
      </c>
      <c r="C152" s="186">
        <v>0.34375</v>
      </c>
      <c r="D152" s="185">
        <v>0</v>
      </c>
      <c r="E152" s="187">
        <v>0</v>
      </c>
      <c r="F152" s="188">
        <v>5</v>
      </c>
    </row>
    <row r="153" spans="1:6" ht="13.5" customHeight="1">
      <c r="A153" s="152" t="s">
        <v>269</v>
      </c>
      <c r="B153" s="185">
        <v>4</v>
      </c>
      <c r="C153" s="186">
        <v>0.3645833333333333</v>
      </c>
      <c r="D153" s="185">
        <v>1</v>
      </c>
      <c r="E153" s="186">
        <v>0.25</v>
      </c>
      <c r="F153" s="188">
        <v>5</v>
      </c>
    </row>
    <row r="154" spans="1:6" ht="13.5" customHeight="1">
      <c r="A154" s="152" t="s">
        <v>270</v>
      </c>
      <c r="B154" s="185">
        <v>3</v>
      </c>
      <c r="C154" s="186">
        <v>0.3333333333333333</v>
      </c>
      <c r="D154" s="185">
        <v>0</v>
      </c>
      <c r="E154" s="187">
        <v>0</v>
      </c>
      <c r="F154" s="188">
        <v>3</v>
      </c>
    </row>
    <row r="155" spans="1:6" ht="13.5" customHeight="1">
      <c r="A155" s="152" t="s">
        <v>271</v>
      </c>
      <c r="B155" s="185">
        <v>8</v>
      </c>
      <c r="C155" s="186">
        <v>0.3590277777777778</v>
      </c>
      <c r="D155" s="185">
        <v>0</v>
      </c>
      <c r="E155" s="187">
        <v>0</v>
      </c>
      <c r="F155" s="188">
        <v>8</v>
      </c>
    </row>
    <row r="156" spans="1:6" ht="13.5" customHeight="1">
      <c r="A156" s="152" t="s">
        <v>272</v>
      </c>
      <c r="B156" s="185">
        <v>5</v>
      </c>
      <c r="C156" s="186">
        <v>0.3541666666666667</v>
      </c>
      <c r="D156" s="185">
        <v>1</v>
      </c>
      <c r="E156" s="186">
        <v>0.20833333333333331</v>
      </c>
      <c r="F156" s="188">
        <v>6</v>
      </c>
    </row>
    <row r="157" spans="1:6" ht="13.5" customHeight="1">
      <c r="A157" s="152" t="s">
        <v>273</v>
      </c>
      <c r="B157" s="185">
        <v>11</v>
      </c>
      <c r="C157" s="189">
        <v>0.34375</v>
      </c>
      <c r="D157" s="185">
        <v>3</v>
      </c>
      <c r="E157" s="189">
        <v>0.20601851851851852</v>
      </c>
      <c r="F157" s="188">
        <v>14</v>
      </c>
    </row>
    <row r="158" spans="1:6" ht="13.5" customHeight="1">
      <c r="A158" s="152" t="s">
        <v>274</v>
      </c>
      <c r="B158" s="185">
        <v>0</v>
      </c>
      <c r="C158" s="187">
        <v>0</v>
      </c>
      <c r="D158" s="185">
        <v>1</v>
      </c>
      <c r="E158" s="189">
        <v>0.22916666666666669</v>
      </c>
      <c r="F158" s="188">
        <v>1</v>
      </c>
    </row>
    <row r="159" spans="1:6" ht="13.5" customHeight="1">
      <c r="A159" s="152" t="s">
        <v>294</v>
      </c>
      <c r="B159" s="185">
        <v>1</v>
      </c>
      <c r="C159" s="186">
        <v>0.39583333333333337</v>
      </c>
      <c r="D159" s="185">
        <v>0</v>
      </c>
      <c r="E159" s="187">
        <v>0</v>
      </c>
      <c r="F159" s="188">
        <v>1</v>
      </c>
    </row>
    <row r="160" spans="1:6" ht="13.5" customHeight="1">
      <c r="A160" s="152" t="s">
        <v>275</v>
      </c>
      <c r="B160" s="185">
        <v>7</v>
      </c>
      <c r="C160" s="186">
        <v>0.3541666666666667</v>
      </c>
      <c r="D160" s="185">
        <v>1</v>
      </c>
      <c r="E160" s="186">
        <v>0.20833333333333331</v>
      </c>
      <c r="F160" s="188">
        <v>8</v>
      </c>
    </row>
    <row r="161" spans="1:6" ht="13.5" customHeight="1">
      <c r="A161" s="152" t="s">
        <v>295</v>
      </c>
      <c r="B161" s="185">
        <v>1</v>
      </c>
      <c r="C161" s="186">
        <v>0.375</v>
      </c>
      <c r="D161" s="185">
        <v>0</v>
      </c>
      <c r="E161" s="187">
        <v>0</v>
      </c>
      <c r="F161" s="188">
        <v>1</v>
      </c>
    </row>
    <row r="162" spans="1:6" ht="13.5" customHeight="1">
      <c r="A162" s="152" t="s">
        <v>276</v>
      </c>
      <c r="B162" s="185">
        <v>3</v>
      </c>
      <c r="C162" s="186">
        <v>0.4375</v>
      </c>
      <c r="D162" s="185">
        <v>0</v>
      </c>
      <c r="E162" s="187">
        <v>0</v>
      </c>
      <c r="F162" s="188">
        <v>3</v>
      </c>
    </row>
    <row r="163" spans="1:6" ht="13.5" customHeight="1">
      <c r="A163" s="152" t="s">
        <v>277</v>
      </c>
      <c r="B163" s="185">
        <v>8</v>
      </c>
      <c r="C163" s="186">
        <v>0.3541666666666667</v>
      </c>
      <c r="D163" s="185">
        <v>1</v>
      </c>
      <c r="E163" s="186">
        <v>0.22916666666666669</v>
      </c>
      <c r="F163" s="188">
        <v>9</v>
      </c>
    </row>
    <row r="164" spans="1:6" ht="13.5" customHeight="1">
      <c r="A164" s="152" t="s">
        <v>124</v>
      </c>
      <c r="B164" s="185">
        <v>85</v>
      </c>
      <c r="C164" s="186">
        <v>0.3375</v>
      </c>
      <c r="D164" s="185">
        <v>13</v>
      </c>
      <c r="E164" s="186">
        <v>0.21180555555555558</v>
      </c>
      <c r="F164" s="188">
        <v>98</v>
      </c>
    </row>
    <row r="165" spans="1:6" ht="13.5" customHeight="1">
      <c r="A165" s="152" t="s">
        <v>278</v>
      </c>
      <c r="B165" s="185">
        <v>6</v>
      </c>
      <c r="C165" s="186">
        <v>0.375</v>
      </c>
      <c r="D165" s="185">
        <v>0</v>
      </c>
      <c r="E165" s="187">
        <v>0</v>
      </c>
      <c r="F165" s="188">
        <v>6</v>
      </c>
    </row>
    <row r="166" spans="1:6" ht="13.5" customHeight="1">
      <c r="A166" s="152" t="s">
        <v>279</v>
      </c>
      <c r="B166" s="185">
        <v>4</v>
      </c>
      <c r="C166" s="186">
        <v>0.3333333333333333</v>
      </c>
      <c r="D166" s="185">
        <v>0</v>
      </c>
      <c r="E166" s="187">
        <v>0</v>
      </c>
      <c r="F166" s="188">
        <v>4</v>
      </c>
    </row>
    <row r="167" spans="1:6" ht="13.5" customHeight="1">
      <c r="A167" s="152" t="s">
        <v>280</v>
      </c>
      <c r="B167" s="185">
        <v>4</v>
      </c>
      <c r="C167" s="186">
        <v>0.3333333333333333</v>
      </c>
      <c r="D167" s="185">
        <v>2</v>
      </c>
      <c r="E167" s="186">
        <v>0.20833333333333331</v>
      </c>
      <c r="F167" s="188">
        <v>6</v>
      </c>
    </row>
    <row r="168" spans="1:6" ht="13.5" customHeight="1">
      <c r="A168" s="152" t="s">
        <v>293</v>
      </c>
      <c r="B168" s="185">
        <v>1</v>
      </c>
      <c r="C168" s="186">
        <v>0.3333333333333333</v>
      </c>
      <c r="D168" s="185">
        <v>0</v>
      </c>
      <c r="E168" s="187">
        <v>0</v>
      </c>
      <c r="F168" s="188">
        <v>1</v>
      </c>
    </row>
    <row r="169" spans="1:6" ht="13.5" customHeight="1">
      <c r="A169" s="152" t="s">
        <v>281</v>
      </c>
      <c r="B169" s="185">
        <v>1</v>
      </c>
      <c r="C169" s="186">
        <v>0.3333333333333333</v>
      </c>
      <c r="D169" s="185">
        <v>0</v>
      </c>
      <c r="E169" s="187">
        <v>0</v>
      </c>
      <c r="F169" s="188">
        <v>1</v>
      </c>
    </row>
    <row r="170" spans="1:6" ht="13.5" customHeight="1">
      <c r="A170" s="152" t="s">
        <v>282</v>
      </c>
      <c r="B170" s="185">
        <v>3</v>
      </c>
      <c r="C170" s="186">
        <v>0.3645833333333333</v>
      </c>
      <c r="D170" s="185">
        <v>0</v>
      </c>
      <c r="E170" s="187">
        <v>0</v>
      </c>
      <c r="F170" s="188">
        <v>3</v>
      </c>
    </row>
    <row r="171" spans="1:6" ht="13.5" customHeight="1">
      <c r="A171" s="152" t="s">
        <v>283</v>
      </c>
      <c r="B171" s="185">
        <v>3</v>
      </c>
      <c r="C171" s="186">
        <v>0.3333333333333333</v>
      </c>
      <c r="D171" s="185">
        <v>1</v>
      </c>
      <c r="E171" s="186">
        <v>0.20833333333333331</v>
      </c>
      <c r="F171" s="188">
        <v>4</v>
      </c>
    </row>
    <row r="172" spans="1:6" ht="13.5" customHeight="1">
      <c r="A172" s="152" t="s">
        <v>284</v>
      </c>
      <c r="B172" s="185">
        <v>3</v>
      </c>
      <c r="C172" s="186">
        <v>0.3541666666666667</v>
      </c>
      <c r="D172" s="185">
        <v>0</v>
      </c>
      <c r="E172" s="187">
        <v>0</v>
      </c>
      <c r="F172" s="188">
        <v>3</v>
      </c>
    </row>
    <row r="173" spans="1:6" ht="13.5" customHeight="1">
      <c r="A173" s="152" t="s">
        <v>285</v>
      </c>
      <c r="B173" s="185">
        <v>1</v>
      </c>
      <c r="C173" s="189">
        <v>0.3368055555555556</v>
      </c>
      <c r="D173" s="185">
        <v>1</v>
      </c>
      <c r="E173" s="189">
        <v>0.29166666666666663</v>
      </c>
      <c r="F173" s="188">
        <v>2</v>
      </c>
    </row>
    <row r="174" spans="1:6" ht="13.5" customHeight="1">
      <c r="A174" s="152" t="s">
        <v>286</v>
      </c>
      <c r="B174" s="185">
        <v>3</v>
      </c>
      <c r="C174" s="186">
        <v>0.3541666666666667</v>
      </c>
      <c r="D174" s="185">
        <v>0</v>
      </c>
      <c r="E174" s="187">
        <v>0</v>
      </c>
      <c r="F174" s="188">
        <v>3</v>
      </c>
    </row>
    <row r="175" spans="1:6" ht="13.5" customHeight="1">
      <c r="A175" s="152" t="s">
        <v>287</v>
      </c>
      <c r="B175" s="185">
        <v>19</v>
      </c>
      <c r="C175" s="186">
        <v>0.3520833333333333</v>
      </c>
      <c r="D175" s="185">
        <v>1</v>
      </c>
      <c r="E175" s="186">
        <v>0.22916666666666669</v>
      </c>
      <c r="F175" s="188">
        <v>20</v>
      </c>
    </row>
    <row r="176" spans="1:6" ht="13.5" customHeight="1">
      <c r="A176" s="152" t="s">
        <v>288</v>
      </c>
      <c r="B176" s="185">
        <v>3</v>
      </c>
      <c r="C176" s="186">
        <v>0.34375</v>
      </c>
      <c r="D176" s="185">
        <v>0</v>
      </c>
      <c r="E176" s="187">
        <v>0</v>
      </c>
      <c r="F176" s="188">
        <v>3</v>
      </c>
    </row>
    <row r="177" spans="1:6" ht="13.5" customHeight="1">
      <c r="A177" s="152" t="s">
        <v>289</v>
      </c>
      <c r="B177" s="185">
        <v>10</v>
      </c>
      <c r="C177" s="186">
        <v>0.3333333333333333</v>
      </c>
      <c r="D177" s="185">
        <v>0</v>
      </c>
      <c r="E177" s="187">
        <v>0</v>
      </c>
      <c r="F177" s="188">
        <v>10</v>
      </c>
    </row>
    <row r="178" spans="1:6" ht="13.5" customHeight="1">
      <c r="A178" s="152" t="s">
        <v>290</v>
      </c>
      <c r="B178" s="185">
        <v>2</v>
      </c>
      <c r="C178" s="189">
        <v>0.34375</v>
      </c>
      <c r="D178" s="185">
        <v>2</v>
      </c>
      <c r="E178" s="189">
        <v>0.2548611111111111</v>
      </c>
      <c r="F178" s="188">
        <v>4</v>
      </c>
    </row>
    <row r="179" spans="1:6" ht="13.5" customHeight="1">
      <c r="A179" s="152" t="s">
        <v>291</v>
      </c>
      <c r="B179" s="185">
        <v>9</v>
      </c>
      <c r="C179" s="189">
        <v>0.3590277777777778</v>
      </c>
      <c r="D179" s="185">
        <v>4</v>
      </c>
      <c r="E179" s="189">
        <v>0.24444444444444446</v>
      </c>
      <c r="F179" s="188">
        <v>13</v>
      </c>
    </row>
    <row r="180" spans="1:6" ht="13.5" customHeight="1">
      <c r="A180" s="152" t="s">
        <v>296</v>
      </c>
      <c r="B180" s="185">
        <v>1</v>
      </c>
      <c r="C180" s="186">
        <v>0.3333333333333333</v>
      </c>
      <c r="D180" s="185">
        <v>0</v>
      </c>
      <c r="E180" s="187">
        <v>0</v>
      </c>
      <c r="F180" s="188">
        <v>1</v>
      </c>
    </row>
    <row r="181" spans="1:6" ht="27" customHeight="1">
      <c r="A181" s="63" t="s">
        <v>298</v>
      </c>
      <c r="B181" s="192">
        <v>265</v>
      </c>
      <c r="C181" s="193">
        <v>0.35108251633986937</v>
      </c>
      <c r="D181" s="192">
        <v>41</v>
      </c>
      <c r="E181" s="194">
        <v>0.2309284979423868</v>
      </c>
      <c r="F181" s="192">
        <v>306</v>
      </c>
    </row>
    <row r="184" spans="1:7" s="20" customFormat="1" ht="53.25" customHeight="1">
      <c r="A184" s="19" t="s">
        <v>513</v>
      </c>
      <c r="B184" s="319" t="s">
        <v>514</v>
      </c>
      <c r="C184" s="319"/>
      <c r="D184" s="319"/>
      <c r="E184" s="319"/>
      <c r="F184" s="319"/>
      <c r="G184" s="123"/>
    </row>
    <row r="185" spans="1:6" s="20" customFormat="1" ht="26.25" customHeight="1">
      <c r="A185" s="322" t="s">
        <v>133</v>
      </c>
      <c r="B185" s="299" t="s">
        <v>500</v>
      </c>
      <c r="C185" s="299"/>
      <c r="D185" s="299" t="s">
        <v>501</v>
      </c>
      <c r="E185" s="299"/>
      <c r="F185" s="323" t="s">
        <v>502</v>
      </c>
    </row>
    <row r="186" spans="1:9" ht="24" customHeight="1">
      <c r="A186" s="322"/>
      <c r="B186" s="124" t="s">
        <v>504</v>
      </c>
      <c r="C186" s="124" t="s">
        <v>505</v>
      </c>
      <c r="D186" s="124" t="s">
        <v>504</v>
      </c>
      <c r="E186" s="124" t="s">
        <v>505</v>
      </c>
      <c r="F186" s="323"/>
      <c r="G186" s="123"/>
      <c r="I186" s="20"/>
    </row>
    <row r="187" spans="1:6" ht="13.5" customHeight="1">
      <c r="A187" s="184" t="s">
        <v>336</v>
      </c>
      <c r="B187" s="185">
        <v>8</v>
      </c>
      <c r="C187" s="186">
        <v>0.3958333333333333</v>
      </c>
      <c r="D187" s="185">
        <v>0</v>
      </c>
      <c r="E187" s="187">
        <v>0</v>
      </c>
      <c r="F187" s="188">
        <v>8</v>
      </c>
    </row>
    <row r="188" spans="1:6" ht="13.5" customHeight="1">
      <c r="A188" s="152" t="s">
        <v>335</v>
      </c>
      <c r="B188" s="185">
        <v>10</v>
      </c>
      <c r="C188" s="186">
        <v>0.36197916666666663</v>
      </c>
      <c r="D188" s="185">
        <v>0</v>
      </c>
      <c r="E188" s="187">
        <v>0</v>
      </c>
      <c r="F188" s="188">
        <v>10</v>
      </c>
    </row>
    <row r="189" spans="1:6" ht="13.5" customHeight="1">
      <c r="A189" s="152" t="s">
        <v>334</v>
      </c>
      <c r="B189" s="185">
        <v>1</v>
      </c>
      <c r="C189" s="186">
        <v>0.375</v>
      </c>
      <c r="D189" s="185">
        <v>1</v>
      </c>
      <c r="E189" s="186">
        <v>0.25</v>
      </c>
      <c r="F189" s="188">
        <v>2</v>
      </c>
    </row>
    <row r="190" spans="1:6" ht="13.5" customHeight="1">
      <c r="A190" s="152" t="s">
        <v>333</v>
      </c>
      <c r="B190" s="185">
        <v>3</v>
      </c>
      <c r="C190" s="186">
        <v>0.3958333333333333</v>
      </c>
      <c r="D190" s="185">
        <v>0</v>
      </c>
      <c r="E190" s="187">
        <v>0</v>
      </c>
      <c r="F190" s="188">
        <v>3</v>
      </c>
    </row>
    <row r="191" spans="1:6" ht="13.5" customHeight="1">
      <c r="A191" s="152" t="s">
        <v>332</v>
      </c>
      <c r="B191" s="185">
        <v>3</v>
      </c>
      <c r="C191" s="186">
        <v>0.3333333333333333</v>
      </c>
      <c r="D191" s="185">
        <v>0</v>
      </c>
      <c r="E191" s="187">
        <v>0</v>
      </c>
      <c r="F191" s="188">
        <v>3</v>
      </c>
    </row>
    <row r="192" spans="1:6" ht="13.5" customHeight="1">
      <c r="A192" s="152" t="s">
        <v>125</v>
      </c>
      <c r="B192" s="185">
        <v>163</v>
      </c>
      <c r="C192" s="189">
        <v>0.4131944444444444</v>
      </c>
      <c r="D192" s="185">
        <v>8</v>
      </c>
      <c r="E192" s="189">
        <v>0.24479166666666666</v>
      </c>
      <c r="F192" s="188">
        <v>171</v>
      </c>
    </row>
    <row r="193" spans="1:6" ht="13.5" customHeight="1">
      <c r="A193" s="152" t="s">
        <v>331</v>
      </c>
      <c r="B193" s="185">
        <v>1</v>
      </c>
      <c r="C193" s="186">
        <v>0.39583333333333337</v>
      </c>
      <c r="D193" s="185">
        <v>1</v>
      </c>
      <c r="E193" s="186">
        <v>0.20833333333333337</v>
      </c>
      <c r="F193" s="188">
        <v>2</v>
      </c>
    </row>
    <row r="194" spans="1:6" ht="13.5" customHeight="1">
      <c r="A194" s="152" t="s">
        <v>330</v>
      </c>
      <c r="B194" s="185">
        <v>6</v>
      </c>
      <c r="C194" s="186">
        <v>0.375</v>
      </c>
      <c r="D194" s="185">
        <v>0</v>
      </c>
      <c r="E194" s="187">
        <v>0</v>
      </c>
      <c r="F194" s="188">
        <v>6</v>
      </c>
    </row>
    <row r="195" spans="1:6" ht="13.5" customHeight="1">
      <c r="A195" s="152" t="s">
        <v>329</v>
      </c>
      <c r="B195" s="185">
        <v>7</v>
      </c>
      <c r="C195" s="186">
        <v>0.3680555555555556</v>
      </c>
      <c r="D195" s="185">
        <v>1</v>
      </c>
      <c r="E195" s="186">
        <v>0.29166666666666663</v>
      </c>
      <c r="F195" s="188">
        <v>8</v>
      </c>
    </row>
    <row r="196" spans="1:6" ht="13.5" customHeight="1">
      <c r="A196" s="152" t="s">
        <v>328</v>
      </c>
      <c r="B196" s="185">
        <v>17</v>
      </c>
      <c r="C196" s="186">
        <v>0.375</v>
      </c>
      <c r="D196" s="185">
        <v>2</v>
      </c>
      <c r="E196" s="186">
        <v>0.25</v>
      </c>
      <c r="F196" s="188">
        <v>19</v>
      </c>
    </row>
    <row r="197" spans="1:6" ht="13.5" customHeight="1">
      <c r="A197" s="152" t="s">
        <v>337</v>
      </c>
      <c r="B197" s="185">
        <v>1</v>
      </c>
      <c r="C197" s="186">
        <v>0.375</v>
      </c>
      <c r="D197" s="185">
        <v>0</v>
      </c>
      <c r="E197" s="187">
        <v>0</v>
      </c>
      <c r="F197" s="188">
        <v>1</v>
      </c>
    </row>
    <row r="198" spans="1:6" ht="13.5" customHeight="1">
      <c r="A198" s="152" t="s">
        <v>327</v>
      </c>
      <c r="B198" s="185">
        <v>10</v>
      </c>
      <c r="C198" s="189">
        <v>0.40104166666666663</v>
      </c>
      <c r="D198" s="185">
        <v>2</v>
      </c>
      <c r="E198" s="189">
        <v>0.25</v>
      </c>
      <c r="F198" s="188">
        <v>12</v>
      </c>
    </row>
    <row r="199" spans="1:6" ht="13.5" customHeight="1">
      <c r="A199" s="152" t="s">
        <v>326</v>
      </c>
      <c r="B199" s="185">
        <v>11</v>
      </c>
      <c r="C199" s="186">
        <v>0.3645833333333333</v>
      </c>
      <c r="D199" s="185">
        <v>1</v>
      </c>
      <c r="E199" s="186">
        <v>0.2916666666666667</v>
      </c>
      <c r="F199" s="188">
        <v>12</v>
      </c>
    </row>
    <row r="200" spans="1:6" ht="13.5" customHeight="1">
      <c r="A200" s="152" t="s">
        <v>338</v>
      </c>
      <c r="B200" s="185">
        <v>2</v>
      </c>
      <c r="C200" s="186">
        <v>0.3333333333333333</v>
      </c>
      <c r="D200" s="185">
        <v>1</v>
      </c>
      <c r="E200" s="186">
        <v>0.20833333333333331</v>
      </c>
      <c r="F200" s="188">
        <v>3</v>
      </c>
    </row>
    <row r="201" spans="1:6" ht="13.5" customHeight="1">
      <c r="A201" s="152" t="s">
        <v>339</v>
      </c>
      <c r="B201" s="185">
        <v>1</v>
      </c>
      <c r="C201" s="186">
        <v>0.375</v>
      </c>
      <c r="D201" s="185">
        <v>0</v>
      </c>
      <c r="E201" s="187">
        <v>0</v>
      </c>
      <c r="F201" s="188">
        <v>1</v>
      </c>
    </row>
    <row r="202" spans="1:6" ht="13.5" customHeight="1">
      <c r="A202" s="152" t="s">
        <v>325</v>
      </c>
      <c r="B202" s="185">
        <v>6</v>
      </c>
      <c r="C202" s="189">
        <v>0.36458333333333337</v>
      </c>
      <c r="D202" s="185">
        <v>3</v>
      </c>
      <c r="E202" s="189">
        <v>0.22395833333333334</v>
      </c>
      <c r="F202" s="188">
        <v>9</v>
      </c>
    </row>
    <row r="203" spans="1:6" ht="13.5" customHeight="1">
      <c r="A203" s="152" t="s">
        <v>340</v>
      </c>
      <c r="B203" s="185">
        <v>0</v>
      </c>
      <c r="C203" s="187">
        <v>0</v>
      </c>
      <c r="D203" s="185">
        <v>1</v>
      </c>
      <c r="E203" s="189">
        <v>0.27083333333333337</v>
      </c>
      <c r="F203" s="188">
        <v>1</v>
      </c>
    </row>
    <row r="204" spans="1:6" ht="13.5" customHeight="1">
      <c r="A204" s="152" t="s">
        <v>324</v>
      </c>
      <c r="B204" s="185">
        <v>4</v>
      </c>
      <c r="C204" s="186">
        <v>0.41666666666666663</v>
      </c>
      <c r="D204" s="185">
        <v>1</v>
      </c>
      <c r="E204" s="186">
        <v>0.25</v>
      </c>
      <c r="F204" s="188">
        <v>5</v>
      </c>
    </row>
    <row r="205" spans="1:6" ht="13.5" customHeight="1">
      <c r="A205" s="152" t="s">
        <v>323</v>
      </c>
      <c r="B205" s="185">
        <v>4</v>
      </c>
      <c r="C205" s="186">
        <v>0.3333333333333333</v>
      </c>
      <c r="D205" s="185">
        <v>1</v>
      </c>
      <c r="E205" s="186">
        <v>0.20833333333333331</v>
      </c>
      <c r="F205" s="188">
        <v>5</v>
      </c>
    </row>
    <row r="206" spans="1:6" ht="13.5" customHeight="1">
      <c r="A206" s="152" t="s">
        <v>322</v>
      </c>
      <c r="B206" s="185">
        <v>3</v>
      </c>
      <c r="C206" s="186">
        <v>0.3958333333333333</v>
      </c>
      <c r="D206" s="185">
        <v>1</v>
      </c>
      <c r="E206" s="186">
        <v>0.2708333333333333</v>
      </c>
      <c r="F206" s="188">
        <v>4</v>
      </c>
    </row>
    <row r="207" spans="1:6" ht="13.5" customHeight="1">
      <c r="A207" s="152" t="s">
        <v>341</v>
      </c>
      <c r="B207" s="185">
        <v>3</v>
      </c>
      <c r="C207" s="186">
        <v>0.40972222222222227</v>
      </c>
      <c r="D207" s="185">
        <v>0</v>
      </c>
      <c r="E207" s="187">
        <v>0</v>
      </c>
      <c r="F207" s="188">
        <v>3</v>
      </c>
    </row>
    <row r="208" spans="1:6" ht="13.5" customHeight="1">
      <c r="A208" s="152" t="s">
        <v>321</v>
      </c>
      <c r="B208" s="185">
        <v>2</v>
      </c>
      <c r="C208" s="186">
        <v>0.375</v>
      </c>
      <c r="D208" s="185">
        <v>0</v>
      </c>
      <c r="E208" s="187">
        <v>0</v>
      </c>
      <c r="F208" s="188">
        <v>2</v>
      </c>
    </row>
    <row r="209" spans="1:6" ht="13.5" customHeight="1">
      <c r="A209" s="152" t="s">
        <v>320</v>
      </c>
      <c r="B209" s="185">
        <v>6</v>
      </c>
      <c r="C209" s="189">
        <v>0.4270833333333333</v>
      </c>
      <c r="D209" s="185">
        <v>1</v>
      </c>
      <c r="E209" s="189">
        <v>0.25</v>
      </c>
      <c r="F209" s="188">
        <v>7</v>
      </c>
    </row>
    <row r="210" spans="1:6" ht="13.5" customHeight="1">
      <c r="A210" s="152" t="s">
        <v>319</v>
      </c>
      <c r="B210" s="185">
        <v>1</v>
      </c>
      <c r="C210" s="186">
        <v>0.375</v>
      </c>
      <c r="D210" s="185">
        <v>0</v>
      </c>
      <c r="E210" s="187">
        <v>0</v>
      </c>
      <c r="F210" s="188">
        <v>1</v>
      </c>
    </row>
    <row r="211" spans="1:6" ht="13.5" customHeight="1">
      <c r="A211" s="152" t="s">
        <v>318</v>
      </c>
      <c r="B211" s="185">
        <v>25</v>
      </c>
      <c r="C211" s="186">
        <v>0.42708333333333337</v>
      </c>
      <c r="D211" s="185">
        <v>4</v>
      </c>
      <c r="E211" s="186">
        <v>0.20833333333333331</v>
      </c>
      <c r="F211" s="188">
        <v>29</v>
      </c>
    </row>
    <row r="212" spans="1:6" ht="13.5" customHeight="1">
      <c r="A212" s="152" t="s">
        <v>342</v>
      </c>
      <c r="B212" s="185">
        <v>0</v>
      </c>
      <c r="C212" s="187">
        <v>0</v>
      </c>
      <c r="D212" s="185">
        <v>1</v>
      </c>
      <c r="E212" s="189">
        <v>0.27083333333333337</v>
      </c>
      <c r="F212" s="188">
        <v>1</v>
      </c>
    </row>
    <row r="213" spans="1:6" ht="13.5" customHeight="1">
      <c r="A213" s="152" t="s">
        <v>317</v>
      </c>
      <c r="B213" s="185">
        <v>4</v>
      </c>
      <c r="C213" s="186">
        <v>0.375</v>
      </c>
      <c r="D213" s="185">
        <v>0</v>
      </c>
      <c r="E213" s="187">
        <v>0</v>
      </c>
      <c r="F213" s="188">
        <v>4</v>
      </c>
    </row>
    <row r="214" spans="1:6" ht="13.5" customHeight="1">
      <c r="A214" s="152" t="s">
        <v>343</v>
      </c>
      <c r="B214" s="185">
        <v>2</v>
      </c>
      <c r="C214" s="189">
        <v>0.375</v>
      </c>
      <c r="D214" s="185">
        <v>1</v>
      </c>
      <c r="E214" s="189">
        <v>0.25</v>
      </c>
      <c r="F214" s="188">
        <v>3</v>
      </c>
    </row>
    <row r="215" spans="1:6" ht="13.5" customHeight="1">
      <c r="A215" s="152" t="s">
        <v>316</v>
      </c>
      <c r="B215" s="185">
        <v>8</v>
      </c>
      <c r="C215" s="186">
        <v>0.42777777777777776</v>
      </c>
      <c r="D215" s="185">
        <v>0</v>
      </c>
      <c r="E215" s="187">
        <v>0</v>
      </c>
      <c r="F215" s="188">
        <v>8</v>
      </c>
    </row>
    <row r="216" spans="1:6" ht="13.5" customHeight="1">
      <c r="A216" s="152" t="s">
        <v>315</v>
      </c>
      <c r="B216" s="185">
        <v>2</v>
      </c>
      <c r="C216" s="186">
        <v>0.375</v>
      </c>
      <c r="D216" s="185">
        <v>2</v>
      </c>
      <c r="E216" s="186">
        <v>0.25</v>
      </c>
      <c r="F216" s="188">
        <v>4</v>
      </c>
    </row>
    <row r="217" spans="1:6" ht="13.5" customHeight="1">
      <c r="A217" s="152" t="s">
        <v>314</v>
      </c>
      <c r="B217" s="185">
        <v>9</v>
      </c>
      <c r="C217" s="186">
        <v>0.35625</v>
      </c>
      <c r="D217" s="185">
        <v>1</v>
      </c>
      <c r="E217" s="186">
        <v>0.25</v>
      </c>
      <c r="F217" s="188">
        <v>10</v>
      </c>
    </row>
    <row r="218" spans="1:6" ht="13.5" customHeight="1">
      <c r="A218" s="152" t="s">
        <v>344</v>
      </c>
      <c r="B218" s="185">
        <v>5</v>
      </c>
      <c r="C218" s="186">
        <v>0.41666666666666663</v>
      </c>
      <c r="D218" s="185">
        <v>0</v>
      </c>
      <c r="E218" s="187">
        <v>0</v>
      </c>
      <c r="F218" s="188">
        <v>5</v>
      </c>
    </row>
    <row r="219" spans="1:6" ht="13.5" customHeight="1">
      <c r="A219" s="152" t="s">
        <v>313</v>
      </c>
      <c r="B219" s="185">
        <v>1</v>
      </c>
      <c r="C219" s="186">
        <v>0.4375</v>
      </c>
      <c r="D219" s="185">
        <v>0</v>
      </c>
      <c r="E219" s="187">
        <v>0</v>
      </c>
      <c r="F219" s="188">
        <v>1</v>
      </c>
    </row>
    <row r="220" spans="1:6" ht="13.5" customHeight="1">
      <c r="A220" s="152" t="s">
        <v>312</v>
      </c>
      <c r="B220" s="185">
        <v>3</v>
      </c>
      <c r="C220" s="186">
        <v>0.4166666666666667</v>
      </c>
      <c r="D220" s="185">
        <v>0</v>
      </c>
      <c r="E220" s="187">
        <v>0</v>
      </c>
      <c r="F220" s="188">
        <v>3</v>
      </c>
    </row>
    <row r="221" spans="1:6" ht="13.5" customHeight="1">
      <c r="A221" s="152" t="s">
        <v>345</v>
      </c>
      <c r="B221" s="185">
        <v>2</v>
      </c>
      <c r="C221" s="186">
        <v>0.375</v>
      </c>
      <c r="D221" s="185">
        <v>0</v>
      </c>
      <c r="E221" s="187">
        <v>0</v>
      </c>
      <c r="F221" s="188">
        <v>2</v>
      </c>
    </row>
    <row r="222" spans="1:6" ht="13.5" customHeight="1">
      <c r="A222" s="152" t="s">
        <v>311</v>
      </c>
      <c r="B222" s="185">
        <v>2</v>
      </c>
      <c r="C222" s="186">
        <v>0.4375</v>
      </c>
      <c r="D222" s="185">
        <v>0</v>
      </c>
      <c r="E222" s="187">
        <v>0</v>
      </c>
      <c r="F222" s="188">
        <v>2</v>
      </c>
    </row>
    <row r="223" spans="1:6" ht="13.5" customHeight="1">
      <c r="A223" s="152" t="s">
        <v>346</v>
      </c>
      <c r="B223" s="185">
        <v>6</v>
      </c>
      <c r="C223" s="189">
        <v>0.38888888888888884</v>
      </c>
      <c r="D223" s="185">
        <v>1</v>
      </c>
      <c r="E223" s="189">
        <v>0.25</v>
      </c>
      <c r="F223" s="188">
        <v>7</v>
      </c>
    </row>
    <row r="224" spans="1:6" ht="13.5" customHeight="1">
      <c r="A224" s="152" t="s">
        <v>310</v>
      </c>
      <c r="B224" s="185">
        <v>9</v>
      </c>
      <c r="C224" s="186">
        <v>0.41666666666666663</v>
      </c>
      <c r="D224" s="185">
        <v>2</v>
      </c>
      <c r="E224" s="186">
        <v>0.27083333333333337</v>
      </c>
      <c r="F224" s="188">
        <v>11</v>
      </c>
    </row>
    <row r="225" spans="1:6" ht="13.5" customHeight="1">
      <c r="A225" s="152" t="s">
        <v>309</v>
      </c>
      <c r="B225" s="185">
        <v>2</v>
      </c>
      <c r="C225" s="186">
        <v>0.41666666666666663</v>
      </c>
      <c r="D225" s="185">
        <v>0</v>
      </c>
      <c r="E225" s="187">
        <v>0</v>
      </c>
      <c r="F225" s="188">
        <v>2</v>
      </c>
    </row>
    <row r="226" spans="1:6" ht="13.5" customHeight="1">
      <c r="A226" s="152" t="s">
        <v>308</v>
      </c>
      <c r="B226" s="185">
        <v>2</v>
      </c>
      <c r="C226" s="186">
        <v>0.39583333333333337</v>
      </c>
      <c r="D226" s="185">
        <v>0</v>
      </c>
      <c r="E226" s="187">
        <v>0</v>
      </c>
      <c r="F226" s="188">
        <v>2</v>
      </c>
    </row>
    <row r="227" spans="1:6" ht="13.5" customHeight="1">
      <c r="A227" s="152" t="s">
        <v>307</v>
      </c>
      <c r="B227" s="185">
        <v>5</v>
      </c>
      <c r="C227" s="186">
        <v>0.375</v>
      </c>
      <c r="D227" s="185">
        <v>0</v>
      </c>
      <c r="E227" s="187">
        <v>0</v>
      </c>
      <c r="F227" s="188">
        <v>5</v>
      </c>
    </row>
    <row r="228" spans="1:6" ht="13.5" customHeight="1">
      <c r="A228" s="152" t="s">
        <v>306</v>
      </c>
      <c r="B228" s="185">
        <v>5</v>
      </c>
      <c r="C228" s="186">
        <v>0.34375</v>
      </c>
      <c r="D228" s="185">
        <v>0</v>
      </c>
      <c r="E228" s="187">
        <v>0</v>
      </c>
      <c r="F228" s="188">
        <v>5</v>
      </c>
    </row>
    <row r="229" spans="1:6" ht="13.5" customHeight="1">
      <c r="A229" s="152" t="s">
        <v>305</v>
      </c>
      <c r="B229" s="185">
        <v>13</v>
      </c>
      <c r="C229" s="189">
        <v>0.37239583333333337</v>
      </c>
      <c r="D229" s="185">
        <v>3</v>
      </c>
      <c r="E229" s="189">
        <v>0.2708333333333333</v>
      </c>
      <c r="F229" s="188">
        <v>16</v>
      </c>
    </row>
    <row r="230" spans="1:6" ht="13.5" customHeight="1">
      <c r="A230" s="152" t="s">
        <v>304</v>
      </c>
      <c r="B230" s="185">
        <v>13</v>
      </c>
      <c r="C230" s="189">
        <v>0.3975694444444445</v>
      </c>
      <c r="D230" s="185">
        <v>4</v>
      </c>
      <c r="E230" s="189">
        <v>0.2569444444444444</v>
      </c>
      <c r="F230" s="188">
        <v>17</v>
      </c>
    </row>
    <row r="231" spans="1:6" ht="13.5" customHeight="1">
      <c r="A231" s="152" t="s">
        <v>303</v>
      </c>
      <c r="B231" s="185">
        <v>5</v>
      </c>
      <c r="C231" s="186">
        <v>0.3541666666666667</v>
      </c>
      <c r="D231" s="185">
        <v>1</v>
      </c>
      <c r="E231" s="186">
        <v>0.1875</v>
      </c>
      <c r="F231" s="188">
        <v>6</v>
      </c>
    </row>
    <row r="232" spans="1:6" ht="13.5" customHeight="1">
      <c r="A232" s="152" t="s">
        <v>302</v>
      </c>
      <c r="B232" s="185">
        <v>5</v>
      </c>
      <c r="C232" s="186">
        <v>0.3541666666666667</v>
      </c>
      <c r="D232" s="185">
        <v>0</v>
      </c>
      <c r="E232" s="187">
        <v>0</v>
      </c>
      <c r="F232" s="188">
        <v>5</v>
      </c>
    </row>
    <row r="233" spans="1:6" ht="13.5" customHeight="1">
      <c r="A233" s="152" t="s">
        <v>301</v>
      </c>
      <c r="B233" s="185">
        <v>7</v>
      </c>
      <c r="C233" s="186">
        <v>0.3680555555555556</v>
      </c>
      <c r="D233" s="185">
        <v>1</v>
      </c>
      <c r="E233" s="186">
        <v>0.25</v>
      </c>
      <c r="F233" s="188">
        <v>8</v>
      </c>
    </row>
    <row r="234" spans="1:6" ht="13.5" customHeight="1">
      <c r="A234" s="152" t="s">
        <v>300</v>
      </c>
      <c r="B234" s="185">
        <v>3</v>
      </c>
      <c r="C234" s="189">
        <v>0.375</v>
      </c>
      <c r="D234" s="185">
        <v>1</v>
      </c>
      <c r="E234" s="189">
        <v>0.25</v>
      </c>
      <c r="F234" s="188">
        <v>4</v>
      </c>
    </row>
    <row r="235" spans="1:6" ht="13.5" customHeight="1">
      <c r="A235" s="152" t="s">
        <v>299</v>
      </c>
      <c r="B235" s="185">
        <v>9</v>
      </c>
      <c r="C235" s="186">
        <v>0.3541666666666667</v>
      </c>
      <c r="D235" s="185">
        <v>1</v>
      </c>
      <c r="E235" s="186">
        <v>0.22916666666666669</v>
      </c>
      <c r="F235" s="188">
        <v>10</v>
      </c>
    </row>
    <row r="236" spans="1:6" ht="27" customHeight="1">
      <c r="A236" s="63" t="s">
        <v>396</v>
      </c>
      <c r="B236" s="192">
        <v>420</v>
      </c>
      <c r="C236" s="193">
        <v>0.3844045508274232</v>
      </c>
      <c r="D236" s="192">
        <v>48</v>
      </c>
      <c r="E236" s="194">
        <v>0.2467849794238683</v>
      </c>
      <c r="F236" s="192">
        <v>468</v>
      </c>
    </row>
    <row r="237" ht="20.25" customHeight="1"/>
    <row r="239" spans="1:7" s="20" customFormat="1" ht="60.75" customHeight="1">
      <c r="A239" s="19" t="s">
        <v>515</v>
      </c>
      <c r="B239" s="319" t="s">
        <v>516</v>
      </c>
      <c r="C239" s="319"/>
      <c r="D239" s="319"/>
      <c r="E239" s="319"/>
      <c r="F239" s="319"/>
      <c r="G239" s="123"/>
    </row>
    <row r="240" spans="1:6" s="20" customFormat="1" ht="39" customHeight="1">
      <c r="A240" s="322" t="s">
        <v>133</v>
      </c>
      <c r="B240" s="299" t="s">
        <v>500</v>
      </c>
      <c r="C240" s="299"/>
      <c r="D240" s="299" t="s">
        <v>501</v>
      </c>
      <c r="E240" s="299"/>
      <c r="F240" s="323" t="s">
        <v>502</v>
      </c>
    </row>
    <row r="241" spans="1:9" ht="24" customHeight="1">
      <c r="A241" s="322"/>
      <c r="B241" s="124" t="s">
        <v>504</v>
      </c>
      <c r="C241" s="124" t="s">
        <v>505</v>
      </c>
      <c r="D241" s="124" t="s">
        <v>504</v>
      </c>
      <c r="E241" s="124" t="s">
        <v>505</v>
      </c>
      <c r="F241" s="323"/>
      <c r="G241" s="123"/>
      <c r="I241" s="20"/>
    </row>
    <row r="242" spans="1:6" ht="13.5" customHeight="1">
      <c r="A242" s="184" t="s">
        <v>349</v>
      </c>
      <c r="B242" s="153">
        <v>4</v>
      </c>
      <c r="C242" s="186">
        <v>0.4010416666666667</v>
      </c>
      <c r="D242" s="153">
        <v>0</v>
      </c>
      <c r="E242" s="187">
        <v>0</v>
      </c>
      <c r="F242" s="162">
        <v>4</v>
      </c>
    </row>
    <row r="243" spans="1:6" ht="13.5" customHeight="1">
      <c r="A243" s="152" t="s">
        <v>350</v>
      </c>
      <c r="B243" s="153">
        <v>3</v>
      </c>
      <c r="C243" s="186">
        <v>0.375</v>
      </c>
      <c r="D243" s="153">
        <v>0</v>
      </c>
      <c r="E243" s="187">
        <v>0</v>
      </c>
      <c r="F243" s="162">
        <v>3</v>
      </c>
    </row>
    <row r="244" spans="1:6" ht="13.5" customHeight="1">
      <c r="A244" s="152" t="s">
        <v>351</v>
      </c>
      <c r="B244" s="153">
        <v>3</v>
      </c>
      <c r="C244" s="189">
        <v>0.4166666666666667</v>
      </c>
      <c r="D244" s="153">
        <v>3</v>
      </c>
      <c r="E244" s="189">
        <v>0.22916666666666663</v>
      </c>
      <c r="F244" s="162">
        <v>6</v>
      </c>
    </row>
    <row r="245" spans="1:6" ht="13.5" customHeight="1">
      <c r="A245" s="152" t="s">
        <v>352</v>
      </c>
      <c r="B245" s="153">
        <v>9</v>
      </c>
      <c r="C245" s="189">
        <v>0.375</v>
      </c>
      <c r="D245" s="153">
        <v>1</v>
      </c>
      <c r="E245" s="189">
        <v>0.21875</v>
      </c>
      <c r="F245" s="162">
        <v>10</v>
      </c>
    </row>
    <row r="246" spans="1:6" ht="13.5" customHeight="1">
      <c r="A246" s="152" t="s">
        <v>353</v>
      </c>
      <c r="B246" s="153">
        <v>3</v>
      </c>
      <c r="C246" s="186">
        <v>0.3958333333333333</v>
      </c>
      <c r="D246" s="153">
        <v>0</v>
      </c>
      <c r="E246" s="187">
        <v>0</v>
      </c>
      <c r="F246" s="162">
        <v>3</v>
      </c>
    </row>
    <row r="247" spans="1:6" ht="13.5" customHeight="1">
      <c r="A247" s="152" t="s">
        <v>363</v>
      </c>
      <c r="B247" s="153">
        <v>3</v>
      </c>
      <c r="C247" s="186">
        <v>0.3958333333333333</v>
      </c>
      <c r="D247" s="153">
        <v>0</v>
      </c>
      <c r="E247" s="187">
        <v>0</v>
      </c>
      <c r="F247" s="162">
        <v>3</v>
      </c>
    </row>
    <row r="248" spans="1:6" ht="13.5" customHeight="1">
      <c r="A248" s="152" t="s">
        <v>354</v>
      </c>
      <c r="B248" s="153">
        <v>5</v>
      </c>
      <c r="C248" s="189">
        <v>0.34375</v>
      </c>
      <c r="D248" s="153">
        <v>2</v>
      </c>
      <c r="E248" s="189">
        <v>0.25</v>
      </c>
      <c r="F248" s="162">
        <v>7</v>
      </c>
    </row>
    <row r="249" spans="1:6" ht="13.5" customHeight="1">
      <c r="A249" s="152" t="s">
        <v>126</v>
      </c>
      <c r="B249" s="153">
        <v>70</v>
      </c>
      <c r="C249" s="189">
        <v>0.3760521885521886</v>
      </c>
      <c r="D249" s="153">
        <v>3</v>
      </c>
      <c r="E249" s="189">
        <v>0.3125</v>
      </c>
      <c r="F249" s="162">
        <v>73</v>
      </c>
    </row>
    <row r="250" spans="1:6" ht="13.5" customHeight="1">
      <c r="A250" s="152" t="s">
        <v>364</v>
      </c>
      <c r="B250" s="153">
        <v>1</v>
      </c>
      <c r="C250" s="186">
        <v>0.39583333333333337</v>
      </c>
      <c r="D250" s="153">
        <v>0</v>
      </c>
      <c r="E250" s="187">
        <v>0</v>
      </c>
      <c r="F250" s="162">
        <v>1</v>
      </c>
    </row>
    <row r="251" spans="1:6" ht="13.5" customHeight="1">
      <c r="A251" s="152" t="s">
        <v>355</v>
      </c>
      <c r="B251" s="153">
        <v>1</v>
      </c>
      <c r="C251" s="186">
        <v>0.3958333333333333</v>
      </c>
      <c r="D251" s="153">
        <v>0</v>
      </c>
      <c r="E251" s="187">
        <v>0</v>
      </c>
      <c r="F251" s="162">
        <v>1</v>
      </c>
    </row>
    <row r="252" spans="1:6" ht="13.5" customHeight="1">
      <c r="A252" s="152" t="s">
        <v>356</v>
      </c>
      <c r="B252" s="153">
        <v>2</v>
      </c>
      <c r="C252" s="186">
        <v>0.39583333333333337</v>
      </c>
      <c r="D252" s="153">
        <v>0</v>
      </c>
      <c r="E252" s="187">
        <v>0</v>
      </c>
      <c r="F252" s="162">
        <v>2</v>
      </c>
    </row>
    <row r="253" spans="1:6" ht="13.5" customHeight="1">
      <c r="A253" s="152" t="s">
        <v>357</v>
      </c>
      <c r="B253" s="153">
        <v>5</v>
      </c>
      <c r="C253" s="186">
        <v>0.3958333333333333</v>
      </c>
      <c r="D253" s="153">
        <v>1</v>
      </c>
      <c r="E253" s="186">
        <v>0.22916666666666663</v>
      </c>
      <c r="F253" s="162">
        <v>6</v>
      </c>
    </row>
    <row r="254" spans="1:6" ht="13.5" customHeight="1">
      <c r="A254" s="152" t="s">
        <v>358</v>
      </c>
      <c r="B254" s="153">
        <v>4</v>
      </c>
      <c r="C254" s="186">
        <v>0.3541666666666667</v>
      </c>
      <c r="D254" s="153">
        <v>0</v>
      </c>
      <c r="E254" s="187">
        <v>0</v>
      </c>
      <c r="F254" s="162">
        <v>4</v>
      </c>
    </row>
    <row r="255" spans="1:6" ht="13.5" customHeight="1">
      <c r="A255" s="152" t="s">
        <v>359</v>
      </c>
      <c r="B255" s="153">
        <v>2</v>
      </c>
      <c r="C255" s="186">
        <v>0.39583333333333337</v>
      </c>
      <c r="D255" s="153">
        <v>0</v>
      </c>
      <c r="E255" s="187">
        <v>0</v>
      </c>
      <c r="F255" s="162">
        <v>2</v>
      </c>
    </row>
    <row r="256" spans="1:6" ht="13.5" customHeight="1">
      <c r="A256" s="152" t="s">
        <v>365</v>
      </c>
      <c r="B256" s="153">
        <v>3</v>
      </c>
      <c r="C256" s="186">
        <v>0.375</v>
      </c>
      <c r="D256" s="153">
        <v>0</v>
      </c>
      <c r="E256" s="187">
        <v>0</v>
      </c>
      <c r="F256" s="162">
        <v>3</v>
      </c>
    </row>
    <row r="257" spans="1:6" ht="13.5" customHeight="1">
      <c r="A257" s="152" t="s">
        <v>360</v>
      </c>
      <c r="B257" s="153">
        <v>5</v>
      </c>
      <c r="C257" s="186">
        <v>0.3958333333333333</v>
      </c>
      <c r="D257" s="153">
        <v>0</v>
      </c>
      <c r="E257" s="187">
        <v>0</v>
      </c>
      <c r="F257" s="162">
        <v>5</v>
      </c>
    </row>
    <row r="258" spans="1:6" ht="13.5" customHeight="1">
      <c r="A258" s="152" t="s">
        <v>366</v>
      </c>
      <c r="B258" s="153">
        <v>2</v>
      </c>
      <c r="C258" s="186">
        <v>0.375</v>
      </c>
      <c r="D258" s="153">
        <v>0</v>
      </c>
      <c r="E258" s="187">
        <v>0</v>
      </c>
      <c r="F258" s="162">
        <v>2</v>
      </c>
    </row>
    <row r="259" spans="1:6" ht="13.5" customHeight="1">
      <c r="A259" s="152" t="s">
        <v>361</v>
      </c>
      <c r="B259" s="153">
        <v>3</v>
      </c>
      <c r="C259" s="186">
        <v>0.4166666666666667</v>
      </c>
      <c r="D259" s="153">
        <v>0</v>
      </c>
      <c r="E259" s="187">
        <v>0</v>
      </c>
      <c r="F259" s="162">
        <v>3</v>
      </c>
    </row>
    <row r="260" spans="1:6" ht="13.5" customHeight="1">
      <c r="A260" s="152" t="s">
        <v>362</v>
      </c>
      <c r="B260" s="153">
        <v>3</v>
      </c>
      <c r="C260" s="186">
        <v>0.3541666666666667</v>
      </c>
      <c r="D260" s="153">
        <v>0</v>
      </c>
      <c r="E260" s="187">
        <v>0</v>
      </c>
      <c r="F260" s="162">
        <v>3</v>
      </c>
    </row>
    <row r="261" spans="1:6" ht="13.5" customHeight="1">
      <c r="A261" s="152" t="s">
        <v>367</v>
      </c>
      <c r="B261" s="153">
        <v>1</v>
      </c>
      <c r="C261" s="186">
        <v>0.375</v>
      </c>
      <c r="D261" s="153">
        <v>0</v>
      </c>
      <c r="E261" s="187">
        <v>0</v>
      </c>
      <c r="F261" s="162">
        <v>1</v>
      </c>
    </row>
    <row r="262" spans="1:6" ht="27" customHeight="1">
      <c r="A262" s="63" t="s">
        <v>398</v>
      </c>
      <c r="B262" s="192">
        <v>132</v>
      </c>
      <c r="C262" s="193">
        <v>0.3852088594276094</v>
      </c>
      <c r="D262" s="192">
        <v>10</v>
      </c>
      <c r="E262" s="194">
        <v>0.24791666666666662</v>
      </c>
      <c r="F262" s="192">
        <v>142</v>
      </c>
    </row>
    <row r="265" spans="1:7" s="20" customFormat="1" ht="60.75" customHeight="1">
      <c r="A265" s="19" t="s">
        <v>517</v>
      </c>
      <c r="B265" s="319" t="s">
        <v>518</v>
      </c>
      <c r="C265" s="319"/>
      <c r="D265" s="319"/>
      <c r="E265" s="319"/>
      <c r="F265" s="319"/>
      <c r="G265" s="123"/>
    </row>
    <row r="266" spans="1:6" s="20" customFormat="1" ht="39" customHeight="1">
      <c r="A266" s="322" t="s">
        <v>133</v>
      </c>
      <c r="B266" s="299" t="s">
        <v>500</v>
      </c>
      <c r="C266" s="299"/>
      <c r="D266" s="299" t="s">
        <v>501</v>
      </c>
      <c r="E266" s="299"/>
      <c r="F266" s="323" t="s">
        <v>502</v>
      </c>
    </row>
    <row r="267" spans="1:9" ht="24" customHeight="1">
      <c r="A267" s="322"/>
      <c r="B267" s="124" t="s">
        <v>504</v>
      </c>
      <c r="C267" s="124" t="s">
        <v>505</v>
      </c>
      <c r="D267" s="124" t="s">
        <v>504</v>
      </c>
      <c r="E267" s="124" t="s">
        <v>505</v>
      </c>
      <c r="F267" s="323"/>
      <c r="G267" s="123"/>
      <c r="I267" s="20"/>
    </row>
    <row r="268" spans="1:6" ht="13.5" customHeight="1">
      <c r="A268" s="184" t="s">
        <v>368</v>
      </c>
      <c r="B268" s="153">
        <v>5</v>
      </c>
      <c r="C268" s="186">
        <v>0.3541666666666667</v>
      </c>
      <c r="D268" s="153">
        <v>1</v>
      </c>
      <c r="E268" s="186">
        <v>0.20833333333333331</v>
      </c>
      <c r="F268" s="162">
        <v>6</v>
      </c>
    </row>
    <row r="269" spans="1:6" ht="13.5" customHeight="1">
      <c r="A269" s="152" t="s">
        <v>369</v>
      </c>
      <c r="B269" s="153">
        <v>7</v>
      </c>
      <c r="C269" s="186">
        <v>0.36458333333333337</v>
      </c>
      <c r="D269" s="153">
        <v>0</v>
      </c>
      <c r="E269" s="187">
        <v>0</v>
      </c>
      <c r="F269" s="162">
        <v>7</v>
      </c>
    </row>
    <row r="270" spans="1:6" ht="13.5" customHeight="1">
      <c r="A270" s="152" t="s">
        <v>383</v>
      </c>
      <c r="B270" s="153">
        <v>1</v>
      </c>
      <c r="C270" s="186">
        <v>0.3541666666666667</v>
      </c>
      <c r="D270" s="153">
        <v>0</v>
      </c>
      <c r="E270" s="187">
        <v>0</v>
      </c>
      <c r="F270" s="162">
        <v>1</v>
      </c>
    </row>
    <row r="271" spans="1:6" ht="13.5" customHeight="1">
      <c r="A271" s="152" t="s">
        <v>384</v>
      </c>
      <c r="B271" s="153">
        <v>4</v>
      </c>
      <c r="C271" s="186">
        <v>0.3333333333333333</v>
      </c>
      <c r="D271" s="153">
        <v>0</v>
      </c>
      <c r="E271" s="187">
        <v>0</v>
      </c>
      <c r="F271" s="162">
        <v>4</v>
      </c>
    </row>
    <row r="272" spans="1:6" ht="13.5" customHeight="1">
      <c r="A272" s="152" t="s">
        <v>370</v>
      </c>
      <c r="B272" s="153">
        <v>1</v>
      </c>
      <c r="C272" s="186">
        <v>0.4583333333333333</v>
      </c>
      <c r="D272" s="153">
        <v>1</v>
      </c>
      <c r="E272" s="186">
        <v>0.2916666666666667</v>
      </c>
      <c r="F272" s="162">
        <v>2</v>
      </c>
    </row>
    <row r="273" spans="1:6" ht="13.5" customHeight="1">
      <c r="A273" s="152" t="s">
        <v>379</v>
      </c>
      <c r="B273" s="153">
        <v>3</v>
      </c>
      <c r="C273" s="186">
        <v>0.4166666666666667</v>
      </c>
      <c r="D273" s="153">
        <v>0</v>
      </c>
      <c r="E273" s="187">
        <v>0</v>
      </c>
      <c r="F273" s="162">
        <v>3</v>
      </c>
    </row>
    <row r="274" spans="1:6" ht="13.5" customHeight="1">
      <c r="A274" s="152" t="s">
        <v>371</v>
      </c>
      <c r="B274" s="153">
        <v>6</v>
      </c>
      <c r="C274" s="186">
        <v>0.33854166666666663</v>
      </c>
      <c r="D274" s="153">
        <v>0</v>
      </c>
      <c r="E274" s="187">
        <v>0</v>
      </c>
      <c r="F274" s="162">
        <v>6</v>
      </c>
    </row>
    <row r="275" spans="1:6" ht="13.5" customHeight="1">
      <c r="A275" s="152" t="s">
        <v>372</v>
      </c>
      <c r="B275" s="153">
        <v>5</v>
      </c>
      <c r="C275" s="186">
        <v>0.375</v>
      </c>
      <c r="D275" s="153">
        <v>0</v>
      </c>
      <c r="E275" s="187">
        <v>0</v>
      </c>
      <c r="F275" s="162">
        <v>5</v>
      </c>
    </row>
    <row r="276" spans="1:6" ht="13.5" customHeight="1">
      <c r="A276" s="152" t="s">
        <v>373</v>
      </c>
      <c r="B276" s="153">
        <v>2</v>
      </c>
      <c r="C276" s="186">
        <v>0.39583333333333337</v>
      </c>
      <c r="D276" s="153">
        <v>0</v>
      </c>
      <c r="E276" s="187">
        <v>0</v>
      </c>
      <c r="F276" s="162">
        <v>2</v>
      </c>
    </row>
    <row r="277" spans="1:6" ht="13.5" customHeight="1">
      <c r="A277" s="152" t="s">
        <v>380</v>
      </c>
      <c r="B277" s="153">
        <v>17</v>
      </c>
      <c r="C277" s="186">
        <v>0.3368055555555556</v>
      </c>
      <c r="D277" s="153">
        <v>0</v>
      </c>
      <c r="E277" s="187">
        <v>0</v>
      </c>
      <c r="F277" s="162">
        <v>17</v>
      </c>
    </row>
    <row r="278" spans="1:6" ht="13.5" customHeight="1">
      <c r="A278" s="152" t="s">
        <v>374</v>
      </c>
      <c r="B278" s="153">
        <v>3</v>
      </c>
      <c r="C278" s="186">
        <v>0.375</v>
      </c>
      <c r="D278" s="153">
        <v>1</v>
      </c>
      <c r="E278" s="186">
        <v>0.25</v>
      </c>
      <c r="F278" s="162">
        <v>4</v>
      </c>
    </row>
    <row r="279" spans="1:6" ht="13.5" customHeight="1">
      <c r="A279" s="152" t="s">
        <v>375</v>
      </c>
      <c r="B279" s="153">
        <v>17</v>
      </c>
      <c r="C279" s="189">
        <v>0.375</v>
      </c>
      <c r="D279" s="153">
        <v>1</v>
      </c>
      <c r="E279" s="189">
        <v>0.125</v>
      </c>
      <c r="F279" s="162">
        <v>18</v>
      </c>
    </row>
    <row r="280" spans="1:6" ht="13.5" customHeight="1">
      <c r="A280" s="152" t="s">
        <v>376</v>
      </c>
      <c r="B280" s="153">
        <v>6</v>
      </c>
      <c r="C280" s="186">
        <v>0.375</v>
      </c>
      <c r="D280" s="153">
        <v>0</v>
      </c>
      <c r="E280" s="187">
        <v>0</v>
      </c>
      <c r="F280" s="162">
        <v>6</v>
      </c>
    </row>
    <row r="281" spans="1:6" ht="13.5" customHeight="1">
      <c r="A281" s="152" t="s">
        <v>127</v>
      </c>
      <c r="B281" s="153">
        <v>66</v>
      </c>
      <c r="C281" s="186">
        <v>0.39438657407407407</v>
      </c>
      <c r="D281" s="153">
        <v>8</v>
      </c>
      <c r="E281" s="186">
        <v>0.28125</v>
      </c>
      <c r="F281" s="162">
        <v>74</v>
      </c>
    </row>
    <row r="282" spans="1:6" ht="13.5" customHeight="1">
      <c r="A282" s="152" t="s">
        <v>377</v>
      </c>
      <c r="B282" s="153">
        <v>1</v>
      </c>
      <c r="C282" s="186">
        <v>0.41666666666666663</v>
      </c>
      <c r="D282" s="153">
        <v>1</v>
      </c>
      <c r="E282" s="186">
        <v>0.22916666666666663</v>
      </c>
      <c r="F282" s="162">
        <v>2</v>
      </c>
    </row>
    <row r="283" spans="1:6" ht="13.5" customHeight="1">
      <c r="A283" s="152" t="s">
        <v>378</v>
      </c>
      <c r="B283" s="153">
        <v>6</v>
      </c>
      <c r="C283" s="186">
        <v>0.3333333333333333</v>
      </c>
      <c r="D283" s="153">
        <v>0</v>
      </c>
      <c r="E283" s="187">
        <v>0</v>
      </c>
      <c r="F283" s="162">
        <v>6</v>
      </c>
    </row>
    <row r="284" spans="1:6" ht="13.5" customHeight="1">
      <c r="A284" s="152" t="s">
        <v>381</v>
      </c>
      <c r="B284" s="153">
        <v>2</v>
      </c>
      <c r="C284" s="186">
        <v>0.375</v>
      </c>
      <c r="D284" s="153">
        <v>0</v>
      </c>
      <c r="E284" s="187">
        <v>0</v>
      </c>
      <c r="F284" s="162">
        <v>2</v>
      </c>
    </row>
    <row r="285" spans="1:6" ht="13.5" customHeight="1">
      <c r="A285" s="152" t="s">
        <v>382</v>
      </c>
      <c r="B285" s="153">
        <v>3</v>
      </c>
      <c r="C285" s="186">
        <v>0.4166666666666667</v>
      </c>
      <c r="D285" s="153">
        <v>0</v>
      </c>
      <c r="E285" s="187">
        <v>0</v>
      </c>
      <c r="F285" s="162">
        <v>3</v>
      </c>
    </row>
    <row r="286" spans="1:6" ht="27" customHeight="1">
      <c r="A286" s="63" t="s">
        <v>401</v>
      </c>
      <c r="B286" s="192">
        <v>155</v>
      </c>
      <c r="C286" s="193">
        <v>0.3572886208576998</v>
      </c>
      <c r="D286" s="192">
        <v>13</v>
      </c>
      <c r="E286" s="194">
        <v>0.2309027777777778</v>
      </c>
      <c r="F286" s="192">
        <v>168</v>
      </c>
    </row>
    <row r="289" spans="1:7" s="20" customFormat="1" ht="60.75" customHeight="1">
      <c r="A289" s="19" t="s">
        <v>519</v>
      </c>
      <c r="B289" s="319" t="s">
        <v>520</v>
      </c>
      <c r="C289" s="319"/>
      <c r="D289" s="319"/>
      <c r="E289" s="319"/>
      <c r="F289" s="319"/>
      <c r="G289" s="123"/>
    </row>
    <row r="290" spans="1:6" s="20" customFormat="1" ht="39" customHeight="1">
      <c r="A290" s="322" t="s">
        <v>133</v>
      </c>
      <c r="B290" s="299" t="s">
        <v>500</v>
      </c>
      <c r="C290" s="299"/>
      <c r="D290" s="299" t="s">
        <v>501</v>
      </c>
      <c r="E290" s="299"/>
      <c r="F290" s="323" t="s">
        <v>502</v>
      </c>
    </row>
    <row r="291" spans="1:9" ht="24" customHeight="1">
      <c r="A291" s="322"/>
      <c r="B291" s="124" t="s">
        <v>504</v>
      </c>
      <c r="C291" s="124" t="s">
        <v>505</v>
      </c>
      <c r="D291" s="124" t="s">
        <v>504</v>
      </c>
      <c r="E291" s="124" t="s">
        <v>505</v>
      </c>
      <c r="F291" s="323"/>
      <c r="G291" s="123"/>
      <c r="I291" s="20"/>
    </row>
    <row r="292" spans="1:6" ht="13.5" customHeight="1">
      <c r="A292" s="184" t="s">
        <v>196</v>
      </c>
      <c r="B292" s="185">
        <v>0</v>
      </c>
      <c r="C292" s="187">
        <v>0</v>
      </c>
      <c r="D292" s="185">
        <v>2</v>
      </c>
      <c r="E292" s="189">
        <v>0.22916666666666666</v>
      </c>
      <c r="F292" s="188">
        <v>2</v>
      </c>
    </row>
    <row r="293" spans="1:6" ht="13.5" customHeight="1">
      <c r="A293" s="152" t="s">
        <v>207</v>
      </c>
      <c r="B293" s="185">
        <v>2</v>
      </c>
      <c r="C293" s="189">
        <v>0.3645833333333333</v>
      </c>
      <c r="D293" s="185">
        <v>1</v>
      </c>
      <c r="E293" s="189">
        <v>0.25</v>
      </c>
      <c r="F293" s="188">
        <v>3</v>
      </c>
    </row>
    <row r="294" spans="1:6" ht="13.5" customHeight="1">
      <c r="A294" s="152" t="s">
        <v>215</v>
      </c>
      <c r="B294" s="185">
        <v>1</v>
      </c>
      <c r="C294" s="186">
        <v>0.375</v>
      </c>
      <c r="D294" s="185">
        <v>0</v>
      </c>
      <c r="E294" s="187">
        <v>0</v>
      </c>
      <c r="F294" s="188">
        <v>1</v>
      </c>
    </row>
    <row r="295" spans="1:6" ht="13.5" customHeight="1">
      <c r="A295" s="152" t="s">
        <v>197</v>
      </c>
      <c r="B295" s="185">
        <v>3</v>
      </c>
      <c r="C295" s="189">
        <v>0.33333333333333337</v>
      </c>
      <c r="D295" s="185">
        <v>1</v>
      </c>
      <c r="E295" s="189">
        <v>0.22916666666666669</v>
      </c>
      <c r="F295" s="188">
        <v>4</v>
      </c>
    </row>
    <row r="296" spans="1:6" ht="13.5" customHeight="1">
      <c r="A296" s="152" t="s">
        <v>198</v>
      </c>
      <c r="B296" s="185">
        <v>34</v>
      </c>
      <c r="C296" s="189">
        <v>0.35462962962962963</v>
      </c>
      <c r="D296" s="185">
        <v>3</v>
      </c>
      <c r="E296" s="189">
        <v>0.24305555555555558</v>
      </c>
      <c r="F296" s="188">
        <v>37</v>
      </c>
    </row>
    <row r="297" spans="1:6" ht="13.5" customHeight="1">
      <c r="A297" s="152" t="s">
        <v>199</v>
      </c>
      <c r="B297" s="185">
        <v>6</v>
      </c>
      <c r="C297" s="189">
        <v>0.3541666666666667</v>
      </c>
      <c r="D297" s="185">
        <v>2</v>
      </c>
      <c r="E297" s="189">
        <v>0.20833333333333331</v>
      </c>
      <c r="F297" s="188">
        <v>8</v>
      </c>
    </row>
    <row r="298" spans="1:6" ht="13.5" customHeight="1">
      <c r="A298" s="152" t="s">
        <v>216</v>
      </c>
      <c r="B298" s="185">
        <v>0</v>
      </c>
      <c r="C298" s="187">
        <v>0</v>
      </c>
      <c r="D298" s="185">
        <v>2</v>
      </c>
      <c r="E298" s="189">
        <v>0.25</v>
      </c>
      <c r="F298" s="188">
        <v>2</v>
      </c>
    </row>
    <row r="299" spans="1:6" ht="13.5" customHeight="1">
      <c r="A299" s="152" t="s">
        <v>200</v>
      </c>
      <c r="B299" s="185">
        <v>42</v>
      </c>
      <c r="C299" s="189">
        <v>0.38411458333333337</v>
      </c>
      <c r="D299" s="185">
        <v>9</v>
      </c>
      <c r="E299" s="189">
        <v>0.2604166666666667</v>
      </c>
      <c r="F299" s="188">
        <v>51</v>
      </c>
    </row>
    <row r="300" spans="1:6" ht="13.5" customHeight="1">
      <c r="A300" s="152" t="s">
        <v>201</v>
      </c>
      <c r="B300" s="185">
        <v>2</v>
      </c>
      <c r="C300" s="189">
        <v>0.35416666666666663</v>
      </c>
      <c r="D300" s="185">
        <v>2</v>
      </c>
      <c r="E300" s="189">
        <v>0.2604166666666667</v>
      </c>
      <c r="F300" s="188">
        <v>4</v>
      </c>
    </row>
    <row r="301" spans="1:6" ht="13.5" customHeight="1">
      <c r="A301" s="152" t="s">
        <v>217</v>
      </c>
      <c r="B301" s="185">
        <v>0</v>
      </c>
      <c r="C301" s="187">
        <v>0</v>
      </c>
      <c r="D301" s="185">
        <v>1</v>
      </c>
      <c r="E301" s="189">
        <v>0.3125</v>
      </c>
      <c r="F301" s="188">
        <v>1</v>
      </c>
    </row>
    <row r="302" spans="1:6" ht="13.5" customHeight="1">
      <c r="A302" s="152" t="s">
        <v>202</v>
      </c>
      <c r="B302" s="185">
        <v>3</v>
      </c>
      <c r="C302" s="186">
        <v>0.3333333333333333</v>
      </c>
      <c r="D302" s="185">
        <v>0</v>
      </c>
      <c r="E302" s="187">
        <v>0</v>
      </c>
      <c r="F302" s="188">
        <v>3</v>
      </c>
    </row>
    <row r="303" spans="1:6" ht="13.5" customHeight="1">
      <c r="A303" s="152" t="s">
        <v>203</v>
      </c>
      <c r="B303" s="185">
        <v>2</v>
      </c>
      <c r="C303" s="186">
        <v>0.34375</v>
      </c>
      <c r="D303" s="185">
        <v>0</v>
      </c>
      <c r="E303" s="187">
        <v>0</v>
      </c>
      <c r="F303" s="188">
        <v>2</v>
      </c>
    </row>
    <row r="304" spans="1:6" ht="13.5" customHeight="1">
      <c r="A304" s="152" t="s">
        <v>208</v>
      </c>
      <c r="B304" s="185">
        <v>2</v>
      </c>
      <c r="C304" s="186">
        <v>0.35416666666666663</v>
      </c>
      <c r="D304" s="185">
        <v>0</v>
      </c>
      <c r="E304" s="187">
        <v>0</v>
      </c>
      <c r="F304" s="188">
        <v>2</v>
      </c>
    </row>
    <row r="305" spans="1:6" ht="13.5" customHeight="1">
      <c r="A305" s="152" t="s">
        <v>204</v>
      </c>
      <c r="B305" s="185">
        <v>3</v>
      </c>
      <c r="C305" s="186">
        <v>0.34375</v>
      </c>
      <c r="D305" s="185">
        <v>0</v>
      </c>
      <c r="E305" s="187">
        <v>0</v>
      </c>
      <c r="F305" s="188">
        <v>3</v>
      </c>
    </row>
    <row r="306" spans="1:6" ht="13.5" customHeight="1">
      <c r="A306" s="152" t="s">
        <v>209</v>
      </c>
      <c r="B306" s="185">
        <v>1</v>
      </c>
      <c r="C306" s="186">
        <v>0.3333333333333333</v>
      </c>
      <c r="D306" s="185">
        <v>0</v>
      </c>
      <c r="E306" s="187">
        <v>0</v>
      </c>
      <c r="F306" s="188">
        <v>1</v>
      </c>
    </row>
    <row r="307" spans="1:6" ht="13.5" customHeight="1">
      <c r="A307" s="152" t="s">
        <v>210</v>
      </c>
      <c r="B307" s="185">
        <v>2</v>
      </c>
      <c r="C307" s="186">
        <v>0.4166666666666667</v>
      </c>
      <c r="D307" s="185">
        <v>0</v>
      </c>
      <c r="E307" s="187">
        <v>0</v>
      </c>
      <c r="F307" s="188">
        <v>2</v>
      </c>
    </row>
    <row r="308" spans="1:6" ht="13.5" customHeight="1">
      <c r="A308" s="152" t="s">
        <v>218</v>
      </c>
      <c r="B308" s="185">
        <v>0</v>
      </c>
      <c r="C308" s="187">
        <v>0</v>
      </c>
      <c r="D308" s="185">
        <v>1</v>
      </c>
      <c r="E308" s="189">
        <v>0.27083333333333337</v>
      </c>
      <c r="F308" s="188">
        <v>1</v>
      </c>
    </row>
    <row r="309" spans="1:6" ht="13.5" customHeight="1">
      <c r="A309" s="152" t="s">
        <v>211</v>
      </c>
      <c r="B309" s="185">
        <v>0</v>
      </c>
      <c r="C309" s="187">
        <v>0</v>
      </c>
      <c r="D309" s="185">
        <v>1</v>
      </c>
      <c r="E309" s="189">
        <v>0.32291666666666663</v>
      </c>
      <c r="F309" s="188">
        <v>1</v>
      </c>
    </row>
    <row r="310" spans="1:6" ht="13.5" customHeight="1">
      <c r="A310" s="152" t="s">
        <v>219</v>
      </c>
      <c r="B310" s="185">
        <v>0</v>
      </c>
      <c r="C310" s="187">
        <v>0</v>
      </c>
      <c r="D310" s="185">
        <v>1</v>
      </c>
      <c r="E310" s="189">
        <v>0.29166666666666663</v>
      </c>
      <c r="F310" s="188">
        <v>1</v>
      </c>
    </row>
    <row r="311" spans="1:6" ht="13.5" customHeight="1">
      <c r="A311" s="152" t="s">
        <v>205</v>
      </c>
      <c r="B311" s="185">
        <v>3</v>
      </c>
      <c r="C311" s="189">
        <v>0.40625</v>
      </c>
      <c r="D311" s="185">
        <v>2</v>
      </c>
      <c r="E311" s="189">
        <v>0.22916666666666666</v>
      </c>
      <c r="F311" s="188">
        <v>5</v>
      </c>
    </row>
    <row r="312" spans="1:6" ht="13.5" customHeight="1">
      <c r="A312" s="152" t="s">
        <v>212</v>
      </c>
      <c r="B312" s="185">
        <v>1</v>
      </c>
      <c r="C312" s="186">
        <v>0.35416666666666663</v>
      </c>
      <c r="D312" s="185">
        <v>0</v>
      </c>
      <c r="E312" s="187">
        <v>0</v>
      </c>
      <c r="F312" s="188">
        <v>1</v>
      </c>
    </row>
    <row r="313" spans="1:6" ht="13.5" customHeight="1">
      <c r="A313" s="152" t="s">
        <v>220</v>
      </c>
      <c r="B313" s="185">
        <v>0</v>
      </c>
      <c r="C313" s="187">
        <v>0</v>
      </c>
      <c r="D313" s="185">
        <v>1</v>
      </c>
      <c r="E313" s="189">
        <v>0.20833333333333331</v>
      </c>
      <c r="F313" s="188">
        <v>1</v>
      </c>
    </row>
    <row r="314" spans="1:6" ht="13.5" customHeight="1">
      <c r="A314" s="152" t="s">
        <v>206</v>
      </c>
      <c r="B314" s="185">
        <v>6</v>
      </c>
      <c r="C314" s="186">
        <v>0.3541666666666667</v>
      </c>
      <c r="D314" s="185">
        <v>1</v>
      </c>
      <c r="E314" s="186">
        <v>0.22916666666666663</v>
      </c>
      <c r="F314" s="188">
        <v>7</v>
      </c>
    </row>
    <row r="315" spans="1:6" ht="13.5" customHeight="1">
      <c r="A315" s="152" t="s">
        <v>221</v>
      </c>
      <c r="B315" s="185">
        <v>0</v>
      </c>
      <c r="C315" s="187">
        <v>0</v>
      </c>
      <c r="D315" s="185">
        <v>1</v>
      </c>
      <c r="E315" s="189">
        <v>0.27083333333333337</v>
      </c>
      <c r="F315" s="188">
        <v>1</v>
      </c>
    </row>
    <row r="316" spans="1:6" ht="13.5" customHeight="1">
      <c r="A316" s="152" t="s">
        <v>214</v>
      </c>
      <c r="B316" s="185">
        <v>1</v>
      </c>
      <c r="C316" s="186">
        <v>0.3333333333333333</v>
      </c>
      <c r="D316" s="185">
        <v>0</v>
      </c>
      <c r="E316" s="187">
        <v>0</v>
      </c>
      <c r="F316" s="188">
        <v>1</v>
      </c>
    </row>
    <row r="317" spans="1:6" ht="27" customHeight="1">
      <c r="A317" s="63" t="s">
        <v>402</v>
      </c>
      <c r="B317" s="192">
        <v>114</v>
      </c>
      <c r="C317" s="193">
        <v>0.3584065223311546</v>
      </c>
      <c r="D317" s="192">
        <v>31</v>
      </c>
      <c r="E317" s="194">
        <v>0.2541232638888889</v>
      </c>
      <c r="F317" s="192">
        <v>145</v>
      </c>
    </row>
    <row r="319" ht="12" customHeight="1"/>
    <row r="320" spans="1:7" s="20" customFormat="1" ht="60.75" customHeight="1">
      <c r="A320" s="19" t="s">
        <v>521</v>
      </c>
      <c r="B320" s="319" t="s">
        <v>522</v>
      </c>
      <c r="C320" s="319"/>
      <c r="D320" s="319"/>
      <c r="E320" s="319"/>
      <c r="F320" s="319"/>
      <c r="G320" s="123"/>
    </row>
    <row r="321" spans="1:6" s="20" customFormat="1" ht="39" customHeight="1">
      <c r="A321" s="322" t="s">
        <v>133</v>
      </c>
      <c r="B321" s="299" t="s">
        <v>500</v>
      </c>
      <c r="C321" s="299"/>
      <c r="D321" s="299" t="s">
        <v>501</v>
      </c>
      <c r="E321" s="299"/>
      <c r="F321" s="323" t="s">
        <v>502</v>
      </c>
    </row>
    <row r="322" spans="1:9" ht="24" customHeight="1">
      <c r="A322" s="322"/>
      <c r="B322" s="124" t="s">
        <v>504</v>
      </c>
      <c r="C322" s="124" t="s">
        <v>505</v>
      </c>
      <c r="D322" s="124" t="s">
        <v>504</v>
      </c>
      <c r="E322" s="124" t="s">
        <v>505</v>
      </c>
      <c r="F322" s="323"/>
      <c r="G322" s="123"/>
      <c r="I322" s="20"/>
    </row>
    <row r="323" spans="1:6" ht="13.5" customHeight="1">
      <c r="A323" s="184" t="s">
        <v>391</v>
      </c>
      <c r="B323" s="153">
        <v>5</v>
      </c>
      <c r="C323" s="154">
        <v>0.3333333333333333</v>
      </c>
      <c r="D323" s="153">
        <v>0</v>
      </c>
      <c r="E323" s="155">
        <v>0</v>
      </c>
      <c r="F323" s="162">
        <v>5</v>
      </c>
    </row>
    <row r="324" spans="1:6" ht="13.5" customHeight="1">
      <c r="A324" s="152" t="s">
        <v>390</v>
      </c>
      <c r="B324" s="153">
        <v>4</v>
      </c>
      <c r="C324" s="154">
        <v>0.3333333333333333</v>
      </c>
      <c r="D324" s="153">
        <v>1</v>
      </c>
      <c r="E324" s="154">
        <v>0.20833333333333331</v>
      </c>
      <c r="F324" s="162">
        <v>5</v>
      </c>
    </row>
    <row r="325" spans="1:6" ht="13.5" customHeight="1">
      <c r="A325" s="152" t="s">
        <v>411</v>
      </c>
      <c r="B325" s="153">
        <v>0</v>
      </c>
      <c r="C325" s="155">
        <v>0</v>
      </c>
      <c r="D325" s="153">
        <v>1</v>
      </c>
      <c r="E325" s="154">
        <v>0.20833333333333331</v>
      </c>
      <c r="F325" s="162">
        <v>1</v>
      </c>
    </row>
    <row r="326" spans="1:6" ht="13.5" customHeight="1">
      <c r="A326" s="152" t="s">
        <v>389</v>
      </c>
      <c r="B326" s="153">
        <v>4</v>
      </c>
      <c r="C326" s="154">
        <v>0.3333333333333333</v>
      </c>
      <c r="D326" s="153">
        <v>0</v>
      </c>
      <c r="E326" s="155">
        <v>0</v>
      </c>
      <c r="F326" s="162">
        <v>4</v>
      </c>
    </row>
    <row r="327" spans="1:6" ht="13.5" customHeight="1">
      <c r="A327" s="152" t="s">
        <v>388</v>
      </c>
      <c r="B327" s="153">
        <v>1</v>
      </c>
      <c r="C327" s="154">
        <v>0.3333333333333333</v>
      </c>
      <c r="D327" s="153">
        <v>0</v>
      </c>
      <c r="E327" s="155">
        <v>0</v>
      </c>
      <c r="F327" s="162">
        <v>1</v>
      </c>
    </row>
    <row r="328" spans="1:6" ht="13.5" customHeight="1">
      <c r="A328" s="152" t="s">
        <v>410</v>
      </c>
      <c r="B328" s="153">
        <v>1</v>
      </c>
      <c r="C328" s="154">
        <v>0.35416666666666663</v>
      </c>
      <c r="D328" s="153">
        <v>1</v>
      </c>
      <c r="E328" s="154">
        <v>0.25</v>
      </c>
      <c r="F328" s="162">
        <v>2</v>
      </c>
    </row>
    <row r="329" spans="1:6" ht="13.5" customHeight="1">
      <c r="A329" s="152" t="s">
        <v>409</v>
      </c>
      <c r="B329" s="153">
        <v>0</v>
      </c>
      <c r="C329" s="155">
        <v>0</v>
      </c>
      <c r="D329" s="153">
        <v>1</v>
      </c>
      <c r="E329" s="154">
        <v>0.20833333333333331</v>
      </c>
      <c r="F329" s="162">
        <v>1</v>
      </c>
    </row>
    <row r="330" spans="1:6" ht="13.5" customHeight="1">
      <c r="A330" s="152" t="s">
        <v>387</v>
      </c>
      <c r="B330" s="153">
        <v>12</v>
      </c>
      <c r="C330" s="154">
        <v>0.3333333333333333</v>
      </c>
      <c r="D330" s="153">
        <v>1</v>
      </c>
      <c r="E330" s="154">
        <v>0.21875</v>
      </c>
      <c r="F330" s="162">
        <v>13</v>
      </c>
    </row>
    <row r="331" spans="1:6" ht="13.5" customHeight="1">
      <c r="A331" s="152" t="s">
        <v>129</v>
      </c>
      <c r="B331" s="153">
        <v>30</v>
      </c>
      <c r="C331" s="154">
        <v>0.34027777777777773</v>
      </c>
      <c r="D331" s="153">
        <v>15</v>
      </c>
      <c r="E331" s="154">
        <v>0.2476851851851852</v>
      </c>
      <c r="F331" s="162">
        <v>45</v>
      </c>
    </row>
    <row r="332" spans="1:6" ht="13.5" customHeight="1">
      <c r="A332" s="152" t="s">
        <v>408</v>
      </c>
      <c r="B332" s="153">
        <v>2</v>
      </c>
      <c r="C332" s="154">
        <v>0.35416666666666663</v>
      </c>
      <c r="D332" s="153">
        <v>0</v>
      </c>
      <c r="E332" s="155">
        <v>0</v>
      </c>
      <c r="F332" s="162">
        <v>2</v>
      </c>
    </row>
    <row r="333" spans="1:6" ht="13.5" customHeight="1">
      <c r="A333" s="152" t="s">
        <v>386</v>
      </c>
      <c r="B333" s="153">
        <v>2</v>
      </c>
      <c r="C333" s="154">
        <v>0.34722222222222227</v>
      </c>
      <c r="D333" s="153">
        <v>2</v>
      </c>
      <c r="E333" s="154">
        <v>0.20833333333333331</v>
      </c>
      <c r="F333" s="162">
        <v>4</v>
      </c>
    </row>
    <row r="334" spans="1:6" ht="13.5" customHeight="1">
      <c r="A334" s="152" t="s">
        <v>385</v>
      </c>
      <c r="B334" s="153">
        <v>3</v>
      </c>
      <c r="C334" s="154">
        <v>0.3333333333333333</v>
      </c>
      <c r="D334" s="153">
        <v>0</v>
      </c>
      <c r="E334" s="155">
        <v>0</v>
      </c>
      <c r="F334" s="162">
        <v>3</v>
      </c>
    </row>
    <row r="335" spans="1:6" ht="27" customHeight="1">
      <c r="A335" s="63" t="s">
        <v>404</v>
      </c>
      <c r="B335" s="192">
        <v>64</v>
      </c>
      <c r="C335" s="193">
        <v>0.3395833333333333</v>
      </c>
      <c r="D335" s="192">
        <v>22</v>
      </c>
      <c r="E335" s="194">
        <v>0.22139550264550262</v>
      </c>
      <c r="F335" s="192">
        <v>86</v>
      </c>
    </row>
    <row r="336" ht="12" customHeight="1"/>
  </sheetData>
  <mergeCells count="53">
    <mergeCell ref="B1:G1"/>
    <mergeCell ref="A2:A3"/>
    <mergeCell ref="B2:C2"/>
    <mergeCell ref="D2:E2"/>
    <mergeCell ref="F2:F3"/>
    <mergeCell ref="G2:G3"/>
    <mergeCell ref="B70:F70"/>
    <mergeCell ref="B97:F97"/>
    <mergeCell ref="B143:F143"/>
    <mergeCell ref="A40:F40"/>
    <mergeCell ref="A41:F41"/>
    <mergeCell ref="B43:F43"/>
    <mergeCell ref="A44:A45"/>
    <mergeCell ref="B44:C44"/>
    <mergeCell ref="D44:E44"/>
    <mergeCell ref="F44:F45"/>
    <mergeCell ref="B320:F320"/>
    <mergeCell ref="B184:F184"/>
    <mergeCell ref="B239:F239"/>
    <mergeCell ref="B265:F265"/>
    <mergeCell ref="B289:F289"/>
    <mergeCell ref="A71:A72"/>
    <mergeCell ref="B71:C71"/>
    <mergeCell ref="D71:E71"/>
    <mergeCell ref="F71:F72"/>
    <mergeCell ref="A98:A99"/>
    <mergeCell ref="B98:C98"/>
    <mergeCell ref="D98:E98"/>
    <mergeCell ref="F98:F99"/>
    <mergeCell ref="A144:A145"/>
    <mergeCell ref="B144:C144"/>
    <mergeCell ref="D144:E144"/>
    <mergeCell ref="F144:F145"/>
    <mergeCell ref="A185:A186"/>
    <mergeCell ref="B185:C185"/>
    <mergeCell ref="D185:E185"/>
    <mergeCell ref="F185:F186"/>
    <mergeCell ref="A240:A241"/>
    <mergeCell ref="B240:C240"/>
    <mergeCell ref="D240:E240"/>
    <mergeCell ref="F240:F241"/>
    <mergeCell ref="A266:A267"/>
    <mergeCell ref="B266:C266"/>
    <mergeCell ref="D266:E266"/>
    <mergeCell ref="F266:F267"/>
    <mergeCell ref="A290:A291"/>
    <mergeCell ref="B290:C290"/>
    <mergeCell ref="D290:E290"/>
    <mergeCell ref="F290:F291"/>
    <mergeCell ref="A321:A322"/>
    <mergeCell ref="B321:C321"/>
    <mergeCell ref="D321:E321"/>
    <mergeCell ref="F321:F322"/>
  </mergeCells>
  <printOptions horizontalCentered="1"/>
  <pageMargins left="0" right="0" top="0.5905511811023623" bottom="0.5905511811023623" header="0.31496062992125984" footer="0.31496062992125984"/>
  <pageSetup horizontalDpi="600" verticalDpi="600" orientation="portrait" paperSize="9" scale="94" r:id="rId2"/>
  <rowBreaks count="8" manualBreakCount="8">
    <brk id="42" max="255" man="1"/>
    <brk id="69" max="255" man="1"/>
    <brk id="96" max="255" man="1"/>
    <brk id="142" max="255" man="1"/>
    <brk id="183" max="255" man="1"/>
    <brk id="236" max="255" man="1"/>
    <brk id="264" max="255" man="1"/>
    <brk id="288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L28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2.57421875" style="140" customWidth="1"/>
    <col min="2" max="7" width="8.8515625" style="140" customWidth="1"/>
    <col min="8" max="8" width="11.140625" style="140" bestFit="1" customWidth="1"/>
    <col min="9" max="64" width="8.8515625" style="141" customWidth="1"/>
    <col min="65" max="16384" width="8.8515625" style="140" customWidth="1"/>
  </cols>
  <sheetData>
    <row r="1" spans="1:7" ht="57" customHeight="1">
      <c r="A1" s="86" t="s">
        <v>523</v>
      </c>
      <c r="B1" s="303" t="s">
        <v>580</v>
      </c>
      <c r="C1" s="284"/>
      <c r="D1" s="284"/>
      <c r="E1" s="284"/>
      <c r="F1" s="284"/>
      <c r="G1" s="285"/>
    </row>
    <row r="2" spans="1:8" ht="30.75" customHeight="1">
      <c r="A2" s="286" t="s">
        <v>145</v>
      </c>
      <c r="B2" s="329" t="s">
        <v>500</v>
      </c>
      <c r="C2" s="330"/>
      <c r="D2" s="329" t="s">
        <v>501</v>
      </c>
      <c r="E2" s="330"/>
      <c r="F2" s="331" t="s">
        <v>502</v>
      </c>
      <c r="G2" s="327" t="s">
        <v>503</v>
      </c>
      <c r="H2" s="122"/>
    </row>
    <row r="3" spans="1:8" ht="30.75" customHeight="1">
      <c r="A3" s="287"/>
      <c r="B3" s="127" t="s">
        <v>504</v>
      </c>
      <c r="C3" s="124" t="s">
        <v>505</v>
      </c>
      <c r="D3" s="127" t="s">
        <v>504</v>
      </c>
      <c r="E3" s="124" t="s">
        <v>505</v>
      </c>
      <c r="F3" s="332"/>
      <c r="G3" s="327"/>
      <c r="H3" s="122"/>
    </row>
    <row r="4" spans="1:7" ht="13.5" customHeight="1">
      <c r="A4" s="6" t="s">
        <v>121</v>
      </c>
      <c r="B4" s="142">
        <v>54</v>
      </c>
      <c r="C4" s="135">
        <v>0.35625</v>
      </c>
      <c r="D4" s="142">
        <v>0</v>
      </c>
      <c r="E4" s="139">
        <v>0</v>
      </c>
      <c r="F4" s="142">
        <v>54</v>
      </c>
      <c r="G4" s="147">
        <f>F4/$F$13*100</f>
        <v>4.770318021201414</v>
      </c>
    </row>
    <row r="5" spans="1:7" ht="13.5" customHeight="1">
      <c r="A5" s="6" t="s">
        <v>122</v>
      </c>
      <c r="B5" s="143">
        <v>73</v>
      </c>
      <c r="C5" s="136">
        <v>0.34807692307692306</v>
      </c>
      <c r="D5" s="143">
        <v>16</v>
      </c>
      <c r="E5" s="136">
        <v>0.2734375</v>
      </c>
      <c r="F5" s="143">
        <v>89</v>
      </c>
      <c r="G5" s="148">
        <f aca="true" t="shared" si="0" ref="G5:G13">F5/$F$13*100</f>
        <v>7.862190812720849</v>
      </c>
    </row>
    <row r="6" spans="1:7" ht="13.5" customHeight="1">
      <c r="A6" s="6" t="s">
        <v>123</v>
      </c>
      <c r="B6" s="143">
        <v>121</v>
      </c>
      <c r="C6" s="137">
        <v>0.33854166666666663</v>
      </c>
      <c r="D6" s="143">
        <v>31</v>
      </c>
      <c r="E6" s="137">
        <v>0.23511904761904764</v>
      </c>
      <c r="F6" s="143">
        <v>152</v>
      </c>
      <c r="G6" s="149">
        <f t="shared" si="0"/>
        <v>13.427561837455832</v>
      </c>
    </row>
    <row r="7" spans="1:7" ht="13.5" customHeight="1">
      <c r="A7" s="6" t="s">
        <v>124</v>
      </c>
      <c r="B7" s="143">
        <v>173</v>
      </c>
      <c r="C7" s="137">
        <v>0.3488984674329502</v>
      </c>
      <c r="D7" s="143">
        <v>25</v>
      </c>
      <c r="E7" s="137">
        <v>0.21848290598290604</v>
      </c>
      <c r="F7" s="143">
        <v>198</v>
      </c>
      <c r="G7" s="149">
        <f t="shared" si="0"/>
        <v>17.491166077738516</v>
      </c>
    </row>
    <row r="8" spans="1:7" ht="13.5" customHeight="1">
      <c r="A8" s="6" t="s">
        <v>125</v>
      </c>
      <c r="B8" s="143">
        <v>306</v>
      </c>
      <c r="C8" s="137">
        <v>0.3819444444444444</v>
      </c>
      <c r="D8" s="143">
        <v>28</v>
      </c>
      <c r="E8" s="137">
        <v>0.24223856209150327</v>
      </c>
      <c r="F8" s="143">
        <v>334</v>
      </c>
      <c r="G8" s="149">
        <f t="shared" si="0"/>
        <v>29.50530035335689</v>
      </c>
    </row>
    <row r="9" spans="1:7" ht="13.5" customHeight="1">
      <c r="A9" s="6" t="s">
        <v>126</v>
      </c>
      <c r="B9" s="143">
        <v>94</v>
      </c>
      <c r="C9" s="137">
        <v>0.38472222222222224</v>
      </c>
      <c r="D9" s="143">
        <v>1</v>
      </c>
      <c r="E9" s="137">
        <v>0.22916666666666663</v>
      </c>
      <c r="F9" s="143">
        <f>B9+D9</f>
        <v>95</v>
      </c>
      <c r="G9" s="149">
        <f t="shared" si="0"/>
        <v>8.392226148409893</v>
      </c>
    </row>
    <row r="10" spans="1:7" ht="13.5" customHeight="1">
      <c r="A10" s="6" t="s">
        <v>127</v>
      </c>
      <c r="B10" s="143">
        <v>65</v>
      </c>
      <c r="C10" s="137">
        <v>0.3875868055555555</v>
      </c>
      <c r="D10" s="143">
        <v>11</v>
      </c>
      <c r="E10" s="137">
        <v>0.2541666666666666</v>
      </c>
      <c r="F10" s="143">
        <v>76</v>
      </c>
      <c r="G10" s="149">
        <f t="shared" si="0"/>
        <v>6.713780918727916</v>
      </c>
    </row>
    <row r="11" spans="1:7" ht="13.5" customHeight="1">
      <c r="A11" s="6" t="s">
        <v>128</v>
      </c>
      <c r="B11" s="143">
        <v>65</v>
      </c>
      <c r="C11" s="137">
        <v>0.3515625</v>
      </c>
      <c r="D11" s="143">
        <v>6</v>
      </c>
      <c r="E11" s="137">
        <v>0.22569444444444442</v>
      </c>
      <c r="F11" s="143">
        <f>B11+D11</f>
        <v>71</v>
      </c>
      <c r="G11" s="149">
        <f t="shared" si="0"/>
        <v>6.27208480565371</v>
      </c>
    </row>
    <row r="12" spans="1:7" ht="13.5" customHeight="1">
      <c r="A12" s="6" t="s">
        <v>129</v>
      </c>
      <c r="B12" s="143">
        <v>52</v>
      </c>
      <c r="C12" s="138">
        <v>0.3350694444444444</v>
      </c>
      <c r="D12" s="143">
        <v>11</v>
      </c>
      <c r="E12" s="138">
        <v>0.29513888888888884</v>
      </c>
      <c r="F12" s="143">
        <v>63</v>
      </c>
      <c r="G12" s="150">
        <f t="shared" si="0"/>
        <v>5.565371024734982</v>
      </c>
    </row>
    <row r="13" spans="1:7" ht="18" customHeight="1">
      <c r="A13" s="11" t="s">
        <v>130</v>
      </c>
      <c r="B13" s="129">
        <f>SUM(B4:B12)</f>
        <v>1003</v>
      </c>
      <c r="C13" s="134">
        <f>SUM(C4:C12)/9</f>
        <v>0.3591836082048007</v>
      </c>
      <c r="D13" s="129">
        <f>SUM(D4:D12)</f>
        <v>129</v>
      </c>
      <c r="E13" s="134">
        <f>SUM(E4:E12)/8</f>
        <v>0.24668058529501546</v>
      </c>
      <c r="F13" s="129">
        <f>SUM(F4:F12)</f>
        <v>1132</v>
      </c>
      <c r="G13" s="151">
        <f t="shared" si="0"/>
        <v>100</v>
      </c>
    </row>
    <row r="14" ht="12.75">
      <c r="A14" s="144"/>
    </row>
    <row r="15" ht="12.75">
      <c r="A15" s="144"/>
    </row>
    <row r="25" spans="4:5" ht="16.5">
      <c r="D25" s="167" t="s">
        <v>500</v>
      </c>
      <c r="E25" s="167" t="s">
        <v>501</v>
      </c>
    </row>
    <row r="26" spans="3:5" ht="12.75">
      <c r="C26" s="166" t="s">
        <v>121</v>
      </c>
      <c r="D26" s="168">
        <v>54</v>
      </c>
      <c r="E26" s="168">
        <v>0</v>
      </c>
    </row>
    <row r="27" spans="3:5" ht="12.75">
      <c r="C27" s="166" t="s">
        <v>122</v>
      </c>
      <c r="D27" s="169">
        <v>73</v>
      </c>
      <c r="E27" s="169">
        <v>16</v>
      </c>
    </row>
    <row r="28" spans="3:5" ht="12.75">
      <c r="C28" s="166" t="s">
        <v>123</v>
      </c>
      <c r="D28" s="169">
        <v>121</v>
      </c>
      <c r="E28" s="169">
        <v>31</v>
      </c>
    </row>
    <row r="29" spans="3:5" ht="12.75">
      <c r="C29" s="166" t="s">
        <v>124</v>
      </c>
      <c r="D29" s="169">
        <v>173</v>
      </c>
      <c r="E29" s="169">
        <v>25</v>
      </c>
    </row>
    <row r="30" spans="3:5" ht="12.75">
      <c r="C30" s="166" t="s">
        <v>125</v>
      </c>
      <c r="D30" s="169">
        <v>306</v>
      </c>
      <c r="E30" s="169">
        <v>28</v>
      </c>
    </row>
    <row r="31" spans="3:5" ht="12.75">
      <c r="C31" s="166" t="s">
        <v>126</v>
      </c>
      <c r="D31" s="169">
        <v>94</v>
      </c>
      <c r="E31" s="169">
        <v>1</v>
      </c>
    </row>
    <row r="32" spans="3:5" ht="12.75">
      <c r="C32" s="166" t="s">
        <v>127</v>
      </c>
      <c r="D32" s="169">
        <v>65</v>
      </c>
      <c r="E32" s="169">
        <v>11</v>
      </c>
    </row>
    <row r="33" spans="3:5" ht="12.75">
      <c r="C33" s="166" t="s">
        <v>128</v>
      </c>
      <c r="D33" s="169">
        <v>65</v>
      </c>
      <c r="E33" s="169">
        <v>6</v>
      </c>
    </row>
    <row r="34" spans="3:5" ht="12.75">
      <c r="C34" s="166" t="s">
        <v>129</v>
      </c>
      <c r="D34" s="169">
        <v>52</v>
      </c>
      <c r="E34" s="169">
        <v>11</v>
      </c>
    </row>
    <row r="52" spans="1:8" ht="27" customHeight="1">
      <c r="A52" s="333" t="s">
        <v>132</v>
      </c>
      <c r="B52" s="333"/>
      <c r="C52" s="333"/>
      <c r="D52" s="333"/>
      <c r="E52" s="333"/>
      <c r="F52" s="333"/>
      <c r="G52" s="333"/>
      <c r="H52" s="145"/>
    </row>
    <row r="53" spans="1:7" s="20" customFormat="1" ht="60.75" customHeight="1">
      <c r="A53" s="19" t="s">
        <v>524</v>
      </c>
      <c r="B53" s="319" t="s">
        <v>525</v>
      </c>
      <c r="C53" s="319"/>
      <c r="D53" s="319"/>
      <c r="E53" s="319"/>
      <c r="F53" s="319"/>
      <c r="G53" s="141"/>
    </row>
    <row r="54" spans="1:6" s="20" customFormat="1" ht="35.25" customHeight="1">
      <c r="A54" s="328" t="s">
        <v>133</v>
      </c>
      <c r="B54" s="329" t="s">
        <v>500</v>
      </c>
      <c r="C54" s="330"/>
      <c r="D54" s="329" t="s">
        <v>501</v>
      </c>
      <c r="E54" s="330"/>
      <c r="F54" s="331" t="s">
        <v>502</v>
      </c>
    </row>
    <row r="55" spans="1:7" ht="24" customHeight="1">
      <c r="A55" s="328"/>
      <c r="B55" s="127" t="s">
        <v>504</v>
      </c>
      <c r="C55" s="124" t="s">
        <v>505</v>
      </c>
      <c r="D55" s="127" t="s">
        <v>504</v>
      </c>
      <c r="E55" s="124" t="s">
        <v>505</v>
      </c>
      <c r="F55" s="332"/>
      <c r="G55" s="141"/>
    </row>
    <row r="56" spans="1:8" ht="12.75" customHeight="1">
      <c r="A56" s="152" t="s">
        <v>135</v>
      </c>
      <c r="B56" s="153">
        <v>2</v>
      </c>
      <c r="C56" s="154">
        <v>0.3333333333333333</v>
      </c>
      <c r="D56" s="153">
        <v>0</v>
      </c>
      <c r="E56" s="155">
        <v>0</v>
      </c>
      <c r="F56" s="163">
        <f aca="true" t="shared" si="1" ref="F56:F66">B56+D56</f>
        <v>2</v>
      </c>
      <c r="G56" s="141"/>
      <c r="H56" s="141"/>
    </row>
    <row r="57" spans="1:8" ht="12.75" customHeight="1">
      <c r="A57" s="152" t="s">
        <v>136</v>
      </c>
      <c r="B57" s="153">
        <v>3</v>
      </c>
      <c r="C57" s="154">
        <v>0.4166666666666667</v>
      </c>
      <c r="D57" s="153">
        <v>0</v>
      </c>
      <c r="E57" s="155">
        <v>0</v>
      </c>
      <c r="F57" s="162">
        <f t="shared" si="1"/>
        <v>3</v>
      </c>
      <c r="G57" s="141"/>
      <c r="H57" s="141"/>
    </row>
    <row r="58" spans="1:8" ht="12.75" customHeight="1">
      <c r="A58" s="152" t="s">
        <v>137</v>
      </c>
      <c r="B58" s="153">
        <v>1</v>
      </c>
      <c r="C58" s="154">
        <v>0.35416666666666663</v>
      </c>
      <c r="D58" s="153">
        <v>0</v>
      </c>
      <c r="E58" s="155">
        <v>0</v>
      </c>
      <c r="F58" s="162">
        <f t="shared" si="1"/>
        <v>1</v>
      </c>
      <c r="G58" s="141"/>
      <c r="H58" s="141"/>
    </row>
    <row r="59" spans="1:8" ht="12.75" customHeight="1">
      <c r="A59" s="152" t="s">
        <v>138</v>
      </c>
      <c r="B59" s="153">
        <v>4</v>
      </c>
      <c r="C59" s="154">
        <v>0.3333333333333333</v>
      </c>
      <c r="D59" s="153">
        <v>0</v>
      </c>
      <c r="E59" s="155">
        <v>0</v>
      </c>
      <c r="F59" s="162">
        <f t="shared" si="1"/>
        <v>4</v>
      </c>
      <c r="G59" s="141"/>
      <c r="H59" s="141"/>
    </row>
    <row r="60" spans="1:8" ht="12.75" customHeight="1">
      <c r="A60" s="152" t="s">
        <v>139</v>
      </c>
      <c r="B60" s="153">
        <v>3</v>
      </c>
      <c r="C60" s="154">
        <v>0.375</v>
      </c>
      <c r="D60" s="153">
        <v>0</v>
      </c>
      <c r="E60" s="155">
        <v>0</v>
      </c>
      <c r="F60" s="162">
        <f t="shared" si="1"/>
        <v>3</v>
      </c>
      <c r="G60" s="141"/>
      <c r="H60" s="141"/>
    </row>
    <row r="61" spans="1:8" ht="12.75" customHeight="1">
      <c r="A61" s="152" t="s">
        <v>140</v>
      </c>
      <c r="B61" s="153">
        <v>3</v>
      </c>
      <c r="C61" s="154">
        <v>0.4166666666666667</v>
      </c>
      <c r="D61" s="153">
        <v>0</v>
      </c>
      <c r="E61" s="155">
        <v>0</v>
      </c>
      <c r="F61" s="162">
        <f t="shared" si="1"/>
        <v>3</v>
      </c>
      <c r="G61" s="141"/>
      <c r="H61" s="141"/>
    </row>
    <row r="62" spans="1:8" ht="12.75" customHeight="1">
      <c r="A62" s="152" t="s">
        <v>141</v>
      </c>
      <c r="B62" s="153">
        <v>1</v>
      </c>
      <c r="C62" s="154">
        <v>0.3333333333333333</v>
      </c>
      <c r="D62" s="153">
        <v>0</v>
      </c>
      <c r="E62" s="155">
        <v>0</v>
      </c>
      <c r="F62" s="162">
        <f t="shared" si="1"/>
        <v>1</v>
      </c>
      <c r="G62" s="141"/>
      <c r="H62" s="141"/>
    </row>
    <row r="63" spans="1:8" ht="12.75" customHeight="1">
      <c r="A63" s="152" t="s">
        <v>121</v>
      </c>
      <c r="B63" s="153">
        <v>29</v>
      </c>
      <c r="C63" s="154">
        <v>0.3333333333333333</v>
      </c>
      <c r="D63" s="153">
        <v>0</v>
      </c>
      <c r="E63" s="155">
        <v>0</v>
      </c>
      <c r="F63" s="162">
        <f t="shared" si="1"/>
        <v>29</v>
      </c>
      <c r="G63" s="141"/>
      <c r="H63" s="141"/>
    </row>
    <row r="64" spans="1:8" ht="12.75" customHeight="1">
      <c r="A64" s="152" t="s">
        <v>142</v>
      </c>
      <c r="B64" s="153">
        <v>5</v>
      </c>
      <c r="C64" s="154">
        <v>0.3333333333333333</v>
      </c>
      <c r="D64" s="153">
        <v>0</v>
      </c>
      <c r="E64" s="155">
        <v>0</v>
      </c>
      <c r="F64" s="162">
        <f t="shared" si="1"/>
        <v>5</v>
      </c>
      <c r="G64" s="141"/>
      <c r="H64" s="141"/>
    </row>
    <row r="65" spans="1:6" s="141" customFormat="1" ht="12.75" customHeight="1">
      <c r="A65" s="157" t="s">
        <v>143</v>
      </c>
      <c r="B65" s="158">
        <v>3</v>
      </c>
      <c r="C65" s="154">
        <v>0.3333333333333333</v>
      </c>
      <c r="D65" s="158">
        <v>0</v>
      </c>
      <c r="E65" s="155">
        <v>0</v>
      </c>
      <c r="F65" s="164">
        <f t="shared" si="1"/>
        <v>3</v>
      </c>
    </row>
    <row r="66" spans="1:6" s="156" customFormat="1" ht="17.25" customHeight="1">
      <c r="A66" s="33" t="s">
        <v>152</v>
      </c>
      <c r="B66" s="159">
        <v>54</v>
      </c>
      <c r="C66" s="160">
        <f>SUM(C56:C65)/10</f>
        <v>0.35625000000000007</v>
      </c>
      <c r="D66" s="159">
        <v>0</v>
      </c>
      <c r="E66" s="161">
        <v>0</v>
      </c>
      <c r="F66" s="159">
        <f t="shared" si="1"/>
        <v>54</v>
      </c>
    </row>
    <row r="68" spans="1:64" s="146" customFormat="1" ht="12.75">
      <c r="A68" s="121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  <c r="AS68" s="177"/>
      <c r="AT68" s="177"/>
      <c r="AU68" s="177"/>
      <c r="AV68" s="177"/>
      <c r="AW68" s="177"/>
      <c r="AX68" s="177"/>
      <c r="AY68" s="177"/>
      <c r="AZ68" s="177"/>
      <c r="BA68" s="177"/>
      <c r="BB68" s="177"/>
      <c r="BC68" s="177"/>
      <c r="BD68" s="177"/>
      <c r="BE68" s="177"/>
      <c r="BF68" s="177"/>
      <c r="BG68" s="177"/>
      <c r="BH68" s="177"/>
      <c r="BI68" s="177"/>
      <c r="BJ68" s="177"/>
      <c r="BK68" s="177"/>
      <c r="BL68" s="177"/>
    </row>
    <row r="69" s="16" customFormat="1" ht="13.5" customHeight="1">
      <c r="B69" s="128"/>
    </row>
    <row r="70" spans="1:7" s="20" customFormat="1" ht="60.75" customHeight="1">
      <c r="A70" s="19" t="s">
        <v>526</v>
      </c>
      <c r="B70" s="319" t="s">
        <v>527</v>
      </c>
      <c r="C70" s="319"/>
      <c r="D70" s="319"/>
      <c r="E70" s="319"/>
      <c r="F70" s="319"/>
      <c r="G70" s="141"/>
    </row>
    <row r="71" spans="1:6" s="20" customFormat="1" ht="39" customHeight="1">
      <c r="A71" s="328" t="s">
        <v>133</v>
      </c>
      <c r="B71" s="329" t="s">
        <v>500</v>
      </c>
      <c r="C71" s="330"/>
      <c r="D71" s="329" t="s">
        <v>501</v>
      </c>
      <c r="E71" s="330"/>
      <c r="F71" s="331" t="s">
        <v>502</v>
      </c>
    </row>
    <row r="72" spans="1:7" ht="24" customHeight="1">
      <c r="A72" s="328"/>
      <c r="B72" s="127" t="s">
        <v>504</v>
      </c>
      <c r="C72" s="124" t="s">
        <v>505</v>
      </c>
      <c r="D72" s="127" t="s">
        <v>504</v>
      </c>
      <c r="E72" s="124" t="s">
        <v>505</v>
      </c>
      <c r="F72" s="332"/>
      <c r="G72" s="141"/>
    </row>
    <row r="73" spans="1:6" s="141" customFormat="1" ht="12.75" customHeight="1">
      <c r="A73" s="152" t="s">
        <v>234</v>
      </c>
      <c r="B73" s="153">
        <v>4</v>
      </c>
      <c r="C73" s="154">
        <v>0.35416666666666663</v>
      </c>
      <c r="D73" s="153">
        <v>0</v>
      </c>
      <c r="E73" s="155">
        <v>0</v>
      </c>
      <c r="F73" s="162">
        <f aca="true" t="shared" si="2" ref="F73:F88">B73+D73</f>
        <v>4</v>
      </c>
    </row>
    <row r="74" spans="1:6" s="141" customFormat="1" ht="12.75" customHeight="1">
      <c r="A74" s="152" t="s">
        <v>235</v>
      </c>
      <c r="B74" s="153">
        <v>2</v>
      </c>
      <c r="C74" s="154">
        <v>0.35416666666666663</v>
      </c>
      <c r="D74" s="153">
        <v>0</v>
      </c>
      <c r="E74" s="155">
        <v>0</v>
      </c>
      <c r="F74" s="162">
        <f t="shared" si="2"/>
        <v>2</v>
      </c>
    </row>
    <row r="75" spans="1:6" s="141" customFormat="1" ht="12.75" customHeight="1">
      <c r="A75" s="152" t="s">
        <v>236</v>
      </c>
      <c r="B75" s="153">
        <v>4</v>
      </c>
      <c r="C75" s="154">
        <v>0.3472222222222222</v>
      </c>
      <c r="D75" s="153">
        <v>0</v>
      </c>
      <c r="E75" s="155">
        <v>0</v>
      </c>
      <c r="F75" s="162">
        <f t="shared" si="2"/>
        <v>4</v>
      </c>
    </row>
    <row r="76" spans="1:6" s="141" customFormat="1" ht="12.75" customHeight="1">
      <c r="A76" s="152" t="s">
        <v>237</v>
      </c>
      <c r="B76" s="153">
        <v>4</v>
      </c>
      <c r="C76" s="154">
        <v>0.33333333333333337</v>
      </c>
      <c r="D76" s="153">
        <v>0</v>
      </c>
      <c r="E76" s="155">
        <v>0</v>
      </c>
      <c r="F76" s="162">
        <f t="shared" si="2"/>
        <v>4</v>
      </c>
    </row>
    <row r="77" spans="1:6" s="141" customFormat="1" ht="12.75" customHeight="1">
      <c r="A77" s="152" t="s">
        <v>238</v>
      </c>
      <c r="B77" s="153">
        <v>4</v>
      </c>
      <c r="C77" s="154">
        <v>0.33333333333333337</v>
      </c>
      <c r="D77" s="153">
        <v>0</v>
      </c>
      <c r="E77" s="155">
        <v>0</v>
      </c>
      <c r="F77" s="162">
        <f t="shared" si="2"/>
        <v>4</v>
      </c>
    </row>
    <row r="78" spans="1:6" s="141" customFormat="1" ht="12.75" customHeight="1">
      <c r="A78" s="152" t="s">
        <v>239</v>
      </c>
      <c r="B78" s="153">
        <v>2</v>
      </c>
      <c r="C78" s="154">
        <v>0.33333333333333337</v>
      </c>
      <c r="D78" s="153">
        <v>0</v>
      </c>
      <c r="E78" s="155">
        <v>0</v>
      </c>
      <c r="F78" s="162">
        <f t="shared" si="2"/>
        <v>2</v>
      </c>
    </row>
    <row r="79" spans="1:6" s="141" customFormat="1" ht="12.75" customHeight="1">
      <c r="A79" s="152" t="s">
        <v>240</v>
      </c>
      <c r="B79" s="153">
        <v>3</v>
      </c>
      <c r="C79" s="154">
        <v>0.3541666666666667</v>
      </c>
      <c r="D79" s="153">
        <v>0</v>
      </c>
      <c r="E79" s="155">
        <v>0</v>
      </c>
      <c r="F79" s="162">
        <f t="shared" si="2"/>
        <v>3</v>
      </c>
    </row>
    <row r="80" spans="1:6" ht="12.75">
      <c r="A80" s="152" t="s">
        <v>241</v>
      </c>
      <c r="B80" s="153">
        <v>0</v>
      </c>
      <c r="C80" s="155">
        <v>0</v>
      </c>
      <c r="D80" s="153">
        <v>1</v>
      </c>
      <c r="E80" s="154">
        <v>0.3125</v>
      </c>
      <c r="F80" s="162">
        <f t="shared" si="2"/>
        <v>1</v>
      </c>
    </row>
    <row r="81" spans="1:6" ht="12.75">
      <c r="A81" s="152" t="s">
        <v>242</v>
      </c>
      <c r="B81" s="153">
        <v>3</v>
      </c>
      <c r="C81" s="154">
        <v>0.3541666666666667</v>
      </c>
      <c r="D81" s="153">
        <v>1</v>
      </c>
      <c r="E81" s="154">
        <v>0.25</v>
      </c>
      <c r="F81" s="162">
        <f t="shared" si="2"/>
        <v>4</v>
      </c>
    </row>
    <row r="82" spans="1:6" ht="12.75">
      <c r="A82" s="152" t="s">
        <v>243</v>
      </c>
      <c r="B82" s="153">
        <v>0</v>
      </c>
      <c r="C82" s="155">
        <v>0</v>
      </c>
      <c r="D82" s="153">
        <v>2</v>
      </c>
      <c r="E82" s="154">
        <v>0.26041666666666663</v>
      </c>
      <c r="F82" s="162">
        <f t="shared" si="2"/>
        <v>2</v>
      </c>
    </row>
    <row r="83" spans="1:6" ht="12.75">
      <c r="A83" s="152" t="s">
        <v>244</v>
      </c>
      <c r="B83" s="153">
        <v>3</v>
      </c>
      <c r="C83" s="154">
        <v>0.3680555555555556</v>
      </c>
      <c r="D83" s="153">
        <v>0</v>
      </c>
      <c r="E83" s="155">
        <v>0</v>
      </c>
      <c r="F83" s="162">
        <f t="shared" si="2"/>
        <v>3</v>
      </c>
    </row>
    <row r="84" spans="1:6" ht="12.75">
      <c r="A84" s="152" t="s">
        <v>122</v>
      </c>
      <c r="B84" s="153">
        <v>33</v>
      </c>
      <c r="C84" s="154">
        <v>0.3722222222222221</v>
      </c>
      <c r="D84" s="153">
        <v>12</v>
      </c>
      <c r="E84" s="154">
        <v>0.27083333333333337</v>
      </c>
      <c r="F84" s="162">
        <f t="shared" si="2"/>
        <v>45</v>
      </c>
    </row>
    <row r="85" spans="1:6" ht="12.75">
      <c r="A85" s="152" t="s">
        <v>245</v>
      </c>
      <c r="B85" s="153">
        <v>4</v>
      </c>
      <c r="C85" s="154">
        <v>0.3541666666666667</v>
      </c>
      <c r="D85" s="153">
        <v>0</v>
      </c>
      <c r="E85" s="155">
        <v>0</v>
      </c>
      <c r="F85" s="162">
        <f t="shared" si="2"/>
        <v>4</v>
      </c>
    </row>
    <row r="86" spans="1:6" ht="12.75">
      <c r="A86" s="152" t="s">
        <v>246</v>
      </c>
      <c r="B86" s="153">
        <v>4</v>
      </c>
      <c r="C86" s="154">
        <v>0.33333333333333337</v>
      </c>
      <c r="D86" s="153">
        <v>0</v>
      </c>
      <c r="E86" s="155">
        <v>0</v>
      </c>
      <c r="F86" s="162">
        <f t="shared" si="2"/>
        <v>4</v>
      </c>
    </row>
    <row r="87" spans="1:6" ht="12.75">
      <c r="A87" s="152" t="s">
        <v>247</v>
      </c>
      <c r="B87" s="153">
        <v>3</v>
      </c>
      <c r="C87" s="154">
        <v>0.3333333333333333</v>
      </c>
      <c r="D87" s="153">
        <v>0</v>
      </c>
      <c r="E87" s="155">
        <v>0</v>
      </c>
      <c r="F87" s="162">
        <f t="shared" si="2"/>
        <v>3</v>
      </c>
    </row>
    <row r="88" spans="1:6" ht="15.75" customHeight="1">
      <c r="A88" s="33" t="s">
        <v>422</v>
      </c>
      <c r="B88" s="159">
        <v>73</v>
      </c>
      <c r="C88" s="160">
        <f>SUM(C73:C87)/13</f>
        <v>0.34807692307692306</v>
      </c>
      <c r="D88" s="159">
        <v>16</v>
      </c>
      <c r="E88" s="160">
        <f>SUM(E73:E87)/4</f>
        <v>0.2734375</v>
      </c>
      <c r="F88" s="159">
        <f t="shared" si="2"/>
        <v>89</v>
      </c>
    </row>
    <row r="91" s="16" customFormat="1" ht="16.5" customHeight="1">
      <c r="B91" s="128"/>
    </row>
    <row r="92" spans="1:7" s="20" customFormat="1" ht="60.75" customHeight="1">
      <c r="A92" s="19" t="s">
        <v>528</v>
      </c>
      <c r="B92" s="319" t="s">
        <v>529</v>
      </c>
      <c r="C92" s="319"/>
      <c r="D92" s="319"/>
      <c r="E92" s="319"/>
      <c r="F92" s="319"/>
      <c r="G92" s="141"/>
    </row>
    <row r="93" spans="1:6" s="20" customFormat="1" ht="39" customHeight="1">
      <c r="A93" s="328" t="s">
        <v>133</v>
      </c>
      <c r="B93" s="329" t="s">
        <v>500</v>
      </c>
      <c r="C93" s="330"/>
      <c r="D93" s="329" t="s">
        <v>501</v>
      </c>
      <c r="E93" s="330"/>
      <c r="F93" s="331" t="s">
        <v>502</v>
      </c>
    </row>
    <row r="94" spans="1:10" ht="24" customHeight="1">
      <c r="A94" s="328"/>
      <c r="B94" s="127" t="s">
        <v>504</v>
      </c>
      <c r="C94" s="124" t="s">
        <v>505</v>
      </c>
      <c r="D94" s="127" t="s">
        <v>504</v>
      </c>
      <c r="E94" s="124" t="s">
        <v>505</v>
      </c>
      <c r="F94" s="332"/>
      <c r="G94" s="141"/>
      <c r="H94" s="20"/>
      <c r="I94" s="20"/>
      <c r="J94" s="20"/>
    </row>
    <row r="95" spans="1:10" ht="12.75">
      <c r="A95" s="152" t="s">
        <v>154</v>
      </c>
      <c r="B95" s="153">
        <v>4</v>
      </c>
      <c r="C95" s="154">
        <v>0.3333333333333333</v>
      </c>
      <c r="D95" s="153">
        <v>1</v>
      </c>
      <c r="E95" s="154">
        <v>0.22916666666666669</v>
      </c>
      <c r="F95" s="162">
        <f aca="true" t="shared" si="3" ref="F95:F122">B95+D95</f>
        <v>5</v>
      </c>
      <c r="H95" s="20"/>
      <c r="I95" s="20"/>
      <c r="J95" s="20"/>
    </row>
    <row r="96" spans="1:10" ht="12.75">
      <c r="A96" s="152" t="s">
        <v>155</v>
      </c>
      <c r="B96" s="153">
        <v>2</v>
      </c>
      <c r="C96" s="154">
        <v>0.3333333333333333</v>
      </c>
      <c r="D96" s="153">
        <v>0</v>
      </c>
      <c r="E96" s="155">
        <v>0</v>
      </c>
      <c r="F96" s="162">
        <f t="shared" si="3"/>
        <v>2</v>
      </c>
      <c r="H96" s="20"/>
      <c r="I96" s="20"/>
      <c r="J96" s="20"/>
    </row>
    <row r="97" spans="1:10" ht="12.75">
      <c r="A97" s="152" t="s">
        <v>156</v>
      </c>
      <c r="B97" s="153">
        <v>2</v>
      </c>
      <c r="C97" s="154">
        <v>0.3333333333333333</v>
      </c>
      <c r="D97" s="153">
        <v>0</v>
      </c>
      <c r="E97" s="155">
        <v>0</v>
      </c>
      <c r="F97" s="162">
        <f t="shared" si="3"/>
        <v>2</v>
      </c>
      <c r="H97" s="20"/>
      <c r="I97" s="20"/>
      <c r="J97" s="20"/>
    </row>
    <row r="98" spans="1:10" ht="12.75">
      <c r="A98" s="152" t="s">
        <v>157</v>
      </c>
      <c r="B98" s="153">
        <v>2</v>
      </c>
      <c r="C98" s="154">
        <v>0.35416666666666663</v>
      </c>
      <c r="D98" s="153">
        <v>0</v>
      </c>
      <c r="E98" s="155">
        <v>0</v>
      </c>
      <c r="F98" s="162">
        <f t="shared" si="3"/>
        <v>2</v>
      </c>
      <c r="H98" s="20"/>
      <c r="I98" s="20"/>
      <c r="J98" s="20"/>
    </row>
    <row r="99" spans="1:10" ht="12.75">
      <c r="A99" s="152" t="s">
        <v>158</v>
      </c>
      <c r="B99" s="153">
        <v>4</v>
      </c>
      <c r="C99" s="154">
        <v>0.3333333333333333</v>
      </c>
      <c r="D99" s="153">
        <v>0</v>
      </c>
      <c r="E99" s="155">
        <v>0</v>
      </c>
      <c r="F99" s="162">
        <f t="shared" si="3"/>
        <v>4</v>
      </c>
      <c r="H99" s="20"/>
      <c r="I99" s="20"/>
      <c r="J99" s="20"/>
    </row>
    <row r="100" spans="1:10" ht="12.75">
      <c r="A100" s="152" t="s">
        <v>159</v>
      </c>
      <c r="B100" s="153">
        <v>3</v>
      </c>
      <c r="C100" s="154">
        <v>0.3333333333333333</v>
      </c>
      <c r="D100" s="153">
        <v>0</v>
      </c>
      <c r="E100" s="155">
        <v>0</v>
      </c>
      <c r="F100" s="162">
        <f t="shared" si="3"/>
        <v>3</v>
      </c>
      <c r="H100" s="20"/>
      <c r="I100" s="20"/>
      <c r="J100" s="20"/>
    </row>
    <row r="101" spans="1:10" ht="12.75">
      <c r="A101" s="152" t="s">
        <v>160</v>
      </c>
      <c r="B101" s="153">
        <v>2</v>
      </c>
      <c r="C101" s="154">
        <v>0.35416666666666663</v>
      </c>
      <c r="D101" s="153">
        <v>0</v>
      </c>
      <c r="E101" s="155">
        <v>0</v>
      </c>
      <c r="F101" s="162">
        <f t="shared" si="3"/>
        <v>2</v>
      </c>
      <c r="H101" s="20"/>
      <c r="I101" s="20"/>
      <c r="J101" s="20"/>
    </row>
    <row r="102" spans="1:10" ht="12.75">
      <c r="A102" s="152" t="s">
        <v>161</v>
      </c>
      <c r="B102" s="153">
        <v>6</v>
      </c>
      <c r="C102" s="154">
        <v>0.3333333333333333</v>
      </c>
      <c r="D102" s="153">
        <v>1</v>
      </c>
      <c r="E102" s="154">
        <v>0.20833333333333331</v>
      </c>
      <c r="F102" s="162">
        <f t="shared" si="3"/>
        <v>7</v>
      </c>
      <c r="H102" s="20"/>
      <c r="I102" s="20"/>
      <c r="J102" s="20"/>
    </row>
    <row r="103" spans="1:10" ht="12.75">
      <c r="A103" s="152" t="s">
        <v>162</v>
      </c>
      <c r="B103" s="153">
        <v>4</v>
      </c>
      <c r="C103" s="154">
        <v>0.3333333333333333</v>
      </c>
      <c r="D103" s="153">
        <v>1</v>
      </c>
      <c r="E103" s="154">
        <v>0.22916666666666669</v>
      </c>
      <c r="F103" s="162">
        <f t="shared" si="3"/>
        <v>5</v>
      </c>
      <c r="H103" s="20"/>
      <c r="I103" s="20"/>
      <c r="J103" s="20"/>
    </row>
    <row r="104" spans="1:10" ht="12.75">
      <c r="A104" s="152" t="s">
        <v>163</v>
      </c>
      <c r="B104" s="153">
        <v>0</v>
      </c>
      <c r="C104" s="155">
        <v>0</v>
      </c>
      <c r="D104" s="153">
        <v>1</v>
      </c>
      <c r="E104" s="154">
        <v>0.25</v>
      </c>
      <c r="F104" s="162">
        <f t="shared" si="3"/>
        <v>1</v>
      </c>
      <c r="H104" s="20"/>
      <c r="I104" s="20"/>
      <c r="J104" s="20"/>
    </row>
    <row r="105" spans="1:10" ht="12.75">
      <c r="A105" s="152" t="s">
        <v>164</v>
      </c>
      <c r="B105" s="153">
        <v>3</v>
      </c>
      <c r="C105" s="154">
        <v>0.34375</v>
      </c>
      <c r="D105" s="153">
        <v>0</v>
      </c>
      <c r="E105" s="155">
        <v>0</v>
      </c>
      <c r="F105" s="162">
        <f t="shared" si="3"/>
        <v>3</v>
      </c>
      <c r="H105" s="20"/>
      <c r="I105" s="20"/>
      <c r="J105" s="20"/>
    </row>
    <row r="106" spans="1:10" ht="12.75">
      <c r="A106" s="152" t="s">
        <v>165</v>
      </c>
      <c r="B106" s="153">
        <v>3</v>
      </c>
      <c r="C106" s="154">
        <v>0.3333333333333333</v>
      </c>
      <c r="D106" s="153">
        <v>1</v>
      </c>
      <c r="E106" s="154">
        <v>0.22916666666666669</v>
      </c>
      <c r="F106" s="162">
        <f t="shared" si="3"/>
        <v>4</v>
      </c>
      <c r="H106" s="20"/>
      <c r="I106" s="20"/>
      <c r="J106" s="20"/>
    </row>
    <row r="107" spans="1:10" ht="12.75">
      <c r="A107" s="152" t="s">
        <v>166</v>
      </c>
      <c r="B107" s="153">
        <v>8</v>
      </c>
      <c r="C107" s="154">
        <v>0.3541666666666667</v>
      </c>
      <c r="D107" s="153">
        <v>2</v>
      </c>
      <c r="E107" s="154">
        <v>0.25</v>
      </c>
      <c r="F107" s="162">
        <f t="shared" si="3"/>
        <v>10</v>
      </c>
      <c r="H107" s="20"/>
      <c r="I107" s="20"/>
      <c r="J107" s="20"/>
    </row>
    <row r="108" spans="1:10" ht="12.75">
      <c r="A108" s="152" t="s">
        <v>167</v>
      </c>
      <c r="B108" s="153">
        <v>2</v>
      </c>
      <c r="C108" s="154">
        <v>0.3333333333333333</v>
      </c>
      <c r="D108" s="153">
        <v>0</v>
      </c>
      <c r="E108" s="155">
        <v>0</v>
      </c>
      <c r="F108" s="162">
        <f t="shared" si="3"/>
        <v>2</v>
      </c>
      <c r="H108" s="20"/>
      <c r="I108" s="20"/>
      <c r="J108" s="20"/>
    </row>
    <row r="109" spans="1:10" ht="12.75">
      <c r="A109" s="152" t="s">
        <v>168</v>
      </c>
      <c r="B109" s="153">
        <v>2</v>
      </c>
      <c r="C109" s="154">
        <v>0.3333333333333333</v>
      </c>
      <c r="D109" s="153">
        <v>0</v>
      </c>
      <c r="E109" s="155">
        <v>0</v>
      </c>
      <c r="F109" s="162">
        <f t="shared" si="3"/>
        <v>2</v>
      </c>
      <c r="H109" s="20"/>
      <c r="I109" s="20"/>
      <c r="J109" s="20"/>
    </row>
    <row r="110" spans="1:10" ht="12.75">
      <c r="A110" s="152" t="s">
        <v>169</v>
      </c>
      <c r="B110" s="153">
        <v>4</v>
      </c>
      <c r="C110" s="154">
        <v>0.3333333333333333</v>
      </c>
      <c r="D110" s="153">
        <v>1</v>
      </c>
      <c r="E110" s="154">
        <v>0.20833333333333331</v>
      </c>
      <c r="F110" s="162">
        <f t="shared" si="3"/>
        <v>5</v>
      </c>
      <c r="H110" s="20"/>
      <c r="I110" s="20"/>
      <c r="J110" s="20"/>
    </row>
    <row r="111" spans="1:10" ht="12.75">
      <c r="A111" s="152" t="s">
        <v>170</v>
      </c>
      <c r="B111" s="153">
        <v>0</v>
      </c>
      <c r="C111" s="155">
        <v>0</v>
      </c>
      <c r="D111" s="153">
        <v>4</v>
      </c>
      <c r="E111" s="154">
        <v>0.3125</v>
      </c>
      <c r="F111" s="162">
        <f t="shared" si="3"/>
        <v>4</v>
      </c>
      <c r="H111" s="20"/>
      <c r="I111" s="20"/>
      <c r="J111" s="20"/>
    </row>
    <row r="112" spans="1:10" ht="12.75">
      <c r="A112" s="152" t="s">
        <v>171</v>
      </c>
      <c r="B112" s="153">
        <v>3</v>
      </c>
      <c r="C112" s="154">
        <v>0.34375</v>
      </c>
      <c r="D112" s="153">
        <v>0</v>
      </c>
      <c r="E112" s="155">
        <v>0</v>
      </c>
      <c r="F112" s="162">
        <f t="shared" si="3"/>
        <v>3</v>
      </c>
      <c r="H112" s="20"/>
      <c r="I112" s="20"/>
      <c r="J112" s="20"/>
    </row>
    <row r="113" spans="1:10" ht="12.75">
      <c r="A113" s="152" t="s">
        <v>172</v>
      </c>
      <c r="B113" s="153">
        <v>6</v>
      </c>
      <c r="C113" s="154">
        <v>0.3541666666666667</v>
      </c>
      <c r="D113" s="153">
        <v>0</v>
      </c>
      <c r="E113" s="155">
        <v>0</v>
      </c>
      <c r="F113" s="162">
        <f t="shared" si="3"/>
        <v>6</v>
      </c>
      <c r="H113" s="20"/>
      <c r="I113" s="20"/>
      <c r="J113" s="20"/>
    </row>
    <row r="114" spans="1:10" ht="12.75">
      <c r="A114" s="152" t="s">
        <v>173</v>
      </c>
      <c r="B114" s="153">
        <v>3</v>
      </c>
      <c r="C114" s="154">
        <v>0.3333333333333333</v>
      </c>
      <c r="D114" s="153">
        <v>2</v>
      </c>
      <c r="E114" s="154">
        <v>0.20833333333333331</v>
      </c>
      <c r="F114" s="162">
        <f t="shared" si="3"/>
        <v>5</v>
      </c>
      <c r="H114" s="20"/>
      <c r="I114" s="20"/>
      <c r="J114" s="20"/>
    </row>
    <row r="115" spans="1:10" ht="12.75">
      <c r="A115" s="152" t="s">
        <v>174</v>
      </c>
      <c r="B115" s="153">
        <v>3</v>
      </c>
      <c r="C115" s="154">
        <v>0.3333333333333333</v>
      </c>
      <c r="D115" s="153">
        <v>0</v>
      </c>
      <c r="E115" s="155">
        <v>0</v>
      </c>
      <c r="F115" s="162">
        <f t="shared" si="3"/>
        <v>3</v>
      </c>
      <c r="H115" s="20"/>
      <c r="I115" s="20"/>
      <c r="J115" s="20"/>
    </row>
    <row r="116" spans="1:10" ht="12.75">
      <c r="A116" s="152" t="s">
        <v>175</v>
      </c>
      <c r="B116" s="153">
        <v>35</v>
      </c>
      <c r="C116" s="154">
        <v>0.3333333333333333</v>
      </c>
      <c r="D116" s="153">
        <v>11</v>
      </c>
      <c r="E116" s="154">
        <v>0.20833333333333334</v>
      </c>
      <c r="F116" s="162">
        <f t="shared" si="3"/>
        <v>46</v>
      </c>
      <c r="H116" s="20"/>
      <c r="I116" s="20"/>
      <c r="J116" s="20"/>
    </row>
    <row r="117" spans="1:10" ht="12.75">
      <c r="A117" s="152" t="s">
        <v>176</v>
      </c>
      <c r="B117" s="153">
        <v>3</v>
      </c>
      <c r="C117" s="154">
        <v>0.3333333333333333</v>
      </c>
      <c r="D117" s="153">
        <v>1</v>
      </c>
      <c r="E117" s="154">
        <v>0.22916666666666663</v>
      </c>
      <c r="F117" s="162">
        <f t="shared" si="3"/>
        <v>4</v>
      </c>
      <c r="H117" s="20"/>
      <c r="I117" s="20"/>
      <c r="J117" s="20"/>
    </row>
    <row r="118" spans="1:10" ht="12.75">
      <c r="A118" s="152" t="s">
        <v>177</v>
      </c>
      <c r="B118" s="153">
        <v>3</v>
      </c>
      <c r="C118" s="154">
        <v>0.34375</v>
      </c>
      <c r="D118" s="153">
        <v>1</v>
      </c>
      <c r="E118" s="154">
        <v>0.25</v>
      </c>
      <c r="F118" s="162">
        <f t="shared" si="3"/>
        <v>4</v>
      </c>
      <c r="H118" s="20"/>
      <c r="I118" s="20"/>
      <c r="J118" s="20"/>
    </row>
    <row r="119" spans="1:10" ht="12.75">
      <c r="A119" s="152" t="s">
        <v>178</v>
      </c>
      <c r="B119" s="153">
        <v>4</v>
      </c>
      <c r="C119" s="154">
        <v>0.3333333333333333</v>
      </c>
      <c r="D119" s="153">
        <v>2</v>
      </c>
      <c r="E119" s="154">
        <v>0.25</v>
      </c>
      <c r="F119" s="162">
        <f t="shared" si="3"/>
        <v>6</v>
      </c>
      <c r="H119" s="20"/>
      <c r="I119" s="20"/>
      <c r="J119" s="20"/>
    </row>
    <row r="120" spans="1:10" ht="12.75">
      <c r="A120" s="152" t="s">
        <v>179</v>
      </c>
      <c r="B120" s="153">
        <v>4</v>
      </c>
      <c r="C120" s="154">
        <v>0.34895833333333326</v>
      </c>
      <c r="D120" s="153">
        <v>0</v>
      </c>
      <c r="E120" s="155">
        <v>0</v>
      </c>
      <c r="F120" s="162">
        <f t="shared" si="3"/>
        <v>4</v>
      </c>
      <c r="H120" s="20"/>
      <c r="I120" s="20"/>
      <c r="J120" s="20"/>
    </row>
    <row r="121" spans="1:10" ht="12.75">
      <c r="A121" s="152" t="s">
        <v>180</v>
      </c>
      <c r="B121" s="153">
        <v>6</v>
      </c>
      <c r="C121" s="154">
        <v>0.3333333333333333</v>
      </c>
      <c r="D121" s="153">
        <v>2</v>
      </c>
      <c r="E121" s="154">
        <v>0.22916666666666669</v>
      </c>
      <c r="F121" s="162">
        <f t="shared" si="3"/>
        <v>8</v>
      </c>
      <c r="H121" s="20"/>
      <c r="I121" s="20"/>
      <c r="J121" s="20"/>
    </row>
    <row r="122" spans="1:8" ht="27" customHeight="1">
      <c r="A122" s="63" t="s">
        <v>393</v>
      </c>
      <c r="B122" s="159">
        <f>SUM(B95:B121)</f>
        <v>121</v>
      </c>
      <c r="C122" s="160">
        <v>0.33854166666666663</v>
      </c>
      <c r="D122" s="159">
        <v>31</v>
      </c>
      <c r="E122" s="160">
        <v>0.23511904761904764</v>
      </c>
      <c r="F122" s="159">
        <f t="shared" si="3"/>
        <v>152</v>
      </c>
      <c r="H122" s="280"/>
    </row>
    <row r="123" spans="1:5" ht="15">
      <c r="A123" s="131"/>
      <c r="B123" s="130"/>
      <c r="C123" s="130"/>
      <c r="D123" s="130"/>
      <c r="E123" s="130"/>
    </row>
    <row r="126" s="16" customFormat="1" ht="12" customHeight="1">
      <c r="B126" s="128"/>
    </row>
    <row r="127" spans="1:7" s="20" customFormat="1" ht="60.75" customHeight="1">
      <c r="A127" s="19" t="s">
        <v>530</v>
      </c>
      <c r="B127" s="319" t="s">
        <v>531</v>
      </c>
      <c r="C127" s="319"/>
      <c r="D127" s="319"/>
      <c r="E127" s="319"/>
      <c r="F127" s="319"/>
      <c r="G127" s="141"/>
    </row>
    <row r="128" spans="1:6" s="20" customFormat="1" ht="39" customHeight="1">
      <c r="A128" s="328" t="s">
        <v>133</v>
      </c>
      <c r="B128" s="329" t="s">
        <v>500</v>
      </c>
      <c r="C128" s="330"/>
      <c r="D128" s="329" t="s">
        <v>501</v>
      </c>
      <c r="E128" s="330"/>
      <c r="F128" s="331" t="s">
        <v>502</v>
      </c>
    </row>
    <row r="129" spans="1:7" ht="24" customHeight="1">
      <c r="A129" s="328"/>
      <c r="B129" s="127" t="s">
        <v>504</v>
      </c>
      <c r="C129" s="124" t="s">
        <v>505</v>
      </c>
      <c r="D129" s="127" t="s">
        <v>504</v>
      </c>
      <c r="E129" s="124" t="s">
        <v>505</v>
      </c>
      <c r="F129" s="332"/>
      <c r="G129" s="141"/>
    </row>
    <row r="130" spans="1:6" ht="12.75">
      <c r="A130" s="152" t="s">
        <v>263</v>
      </c>
      <c r="B130" s="153">
        <v>3</v>
      </c>
      <c r="C130" s="154">
        <v>0.3333333333333333</v>
      </c>
      <c r="D130" s="153">
        <v>0</v>
      </c>
      <c r="E130" s="155">
        <v>0</v>
      </c>
      <c r="F130" s="162">
        <f aca="true" t="shared" si="4" ref="F130:F160">B130+D130</f>
        <v>3</v>
      </c>
    </row>
    <row r="131" spans="1:6" ht="12.75">
      <c r="A131" s="152" t="s">
        <v>264</v>
      </c>
      <c r="B131" s="153">
        <v>4</v>
      </c>
      <c r="C131" s="154">
        <v>0.3333333333333333</v>
      </c>
      <c r="D131" s="153">
        <v>1</v>
      </c>
      <c r="E131" s="154">
        <v>0.1875</v>
      </c>
      <c r="F131" s="162">
        <f t="shared" si="4"/>
        <v>5</v>
      </c>
    </row>
    <row r="132" spans="1:6" ht="12.75">
      <c r="A132" s="152" t="s">
        <v>265</v>
      </c>
      <c r="B132" s="153">
        <v>15</v>
      </c>
      <c r="C132" s="154">
        <v>0.3333333333333333</v>
      </c>
      <c r="D132" s="153">
        <v>2</v>
      </c>
      <c r="E132" s="154">
        <v>0.22916666666666669</v>
      </c>
      <c r="F132" s="162">
        <f t="shared" si="4"/>
        <v>17</v>
      </c>
    </row>
    <row r="133" spans="1:6" ht="12.75">
      <c r="A133" s="152" t="s">
        <v>266</v>
      </c>
      <c r="B133" s="153">
        <v>10</v>
      </c>
      <c r="C133" s="154">
        <v>0.3541666666666667</v>
      </c>
      <c r="D133" s="153">
        <v>3</v>
      </c>
      <c r="E133" s="154">
        <v>0.22916666666666669</v>
      </c>
      <c r="F133" s="162">
        <f t="shared" si="4"/>
        <v>13</v>
      </c>
    </row>
    <row r="134" spans="1:6" ht="12.75">
      <c r="A134" s="152" t="s">
        <v>267</v>
      </c>
      <c r="B134" s="153">
        <v>5</v>
      </c>
      <c r="C134" s="154">
        <v>0.34375</v>
      </c>
      <c r="D134" s="153">
        <v>1</v>
      </c>
      <c r="E134" s="154">
        <v>0.21875</v>
      </c>
      <c r="F134" s="162">
        <f t="shared" si="4"/>
        <v>6</v>
      </c>
    </row>
    <row r="135" spans="1:6" ht="12.75">
      <c r="A135" s="152" t="s">
        <v>268</v>
      </c>
      <c r="B135" s="153">
        <v>5</v>
      </c>
      <c r="C135" s="154">
        <v>0.34375</v>
      </c>
      <c r="D135" s="153">
        <v>0</v>
      </c>
      <c r="E135" s="155">
        <v>0</v>
      </c>
      <c r="F135" s="162">
        <f t="shared" si="4"/>
        <v>5</v>
      </c>
    </row>
    <row r="136" spans="1:6" ht="12.75">
      <c r="A136" s="152" t="s">
        <v>269</v>
      </c>
      <c r="B136" s="153">
        <v>3</v>
      </c>
      <c r="C136" s="154">
        <v>0.375</v>
      </c>
      <c r="D136" s="153">
        <v>1</v>
      </c>
      <c r="E136" s="154">
        <v>0.25</v>
      </c>
      <c r="F136" s="162">
        <f t="shared" si="4"/>
        <v>4</v>
      </c>
    </row>
    <row r="137" spans="1:6" ht="12.75">
      <c r="A137" s="152" t="s">
        <v>270</v>
      </c>
      <c r="B137" s="153">
        <v>3</v>
      </c>
      <c r="C137" s="154">
        <v>0.3333333333333333</v>
      </c>
      <c r="D137" s="153">
        <v>0</v>
      </c>
      <c r="E137" s="155">
        <v>0</v>
      </c>
      <c r="F137" s="162">
        <f t="shared" si="4"/>
        <v>3</v>
      </c>
    </row>
    <row r="138" spans="1:6" ht="12.75">
      <c r="A138" s="152" t="s">
        <v>271</v>
      </c>
      <c r="B138" s="153">
        <v>5</v>
      </c>
      <c r="C138" s="154">
        <v>0.3645833333333333</v>
      </c>
      <c r="D138" s="153">
        <v>0</v>
      </c>
      <c r="E138" s="155">
        <v>0</v>
      </c>
      <c r="F138" s="162">
        <f t="shared" si="4"/>
        <v>5</v>
      </c>
    </row>
    <row r="139" spans="1:6" ht="12.75">
      <c r="A139" s="152" t="s">
        <v>272</v>
      </c>
      <c r="B139" s="153">
        <v>2</v>
      </c>
      <c r="C139" s="154">
        <v>0.3541666666666667</v>
      </c>
      <c r="D139" s="153">
        <v>0</v>
      </c>
      <c r="E139" s="155">
        <v>0</v>
      </c>
      <c r="F139" s="162">
        <f t="shared" si="4"/>
        <v>2</v>
      </c>
    </row>
    <row r="140" spans="1:6" ht="12.75">
      <c r="A140" s="152" t="s">
        <v>273</v>
      </c>
      <c r="B140" s="153">
        <v>6</v>
      </c>
      <c r="C140" s="154">
        <v>0.34375</v>
      </c>
      <c r="D140" s="153">
        <v>1</v>
      </c>
      <c r="E140" s="154">
        <v>0.19444444444444448</v>
      </c>
      <c r="F140" s="162">
        <f t="shared" si="4"/>
        <v>7</v>
      </c>
    </row>
    <row r="141" spans="1:6" ht="12.75">
      <c r="A141" s="152" t="s">
        <v>274</v>
      </c>
      <c r="B141" s="153">
        <v>0</v>
      </c>
      <c r="C141" s="155">
        <v>0</v>
      </c>
      <c r="D141" s="153">
        <v>1</v>
      </c>
      <c r="E141" s="154">
        <v>0.22916666666666669</v>
      </c>
      <c r="F141" s="162">
        <f t="shared" si="4"/>
        <v>1</v>
      </c>
    </row>
    <row r="142" spans="1:6" ht="12.75">
      <c r="A142" s="152" t="s">
        <v>275</v>
      </c>
      <c r="B142" s="153">
        <v>4</v>
      </c>
      <c r="C142" s="154">
        <v>0.3541666666666667</v>
      </c>
      <c r="D142" s="153">
        <v>0</v>
      </c>
      <c r="E142" s="155">
        <v>0</v>
      </c>
      <c r="F142" s="162">
        <f t="shared" si="4"/>
        <v>4</v>
      </c>
    </row>
    <row r="143" spans="1:6" ht="12.75">
      <c r="A143" s="152" t="s">
        <v>276</v>
      </c>
      <c r="B143" s="153">
        <v>3</v>
      </c>
      <c r="C143" s="154">
        <v>0.4375</v>
      </c>
      <c r="D143" s="153">
        <v>0</v>
      </c>
      <c r="E143" s="155">
        <v>0</v>
      </c>
      <c r="F143" s="162">
        <f t="shared" si="4"/>
        <v>3</v>
      </c>
    </row>
    <row r="144" spans="1:6" ht="12.75">
      <c r="A144" s="152" t="s">
        <v>277</v>
      </c>
      <c r="B144" s="153">
        <v>5</v>
      </c>
      <c r="C144" s="154">
        <v>0.3541666666666667</v>
      </c>
      <c r="D144" s="153">
        <v>0</v>
      </c>
      <c r="E144" s="155">
        <v>0</v>
      </c>
      <c r="F144" s="162">
        <f t="shared" si="4"/>
        <v>5</v>
      </c>
    </row>
    <row r="145" spans="1:6" ht="12.75">
      <c r="A145" s="152" t="s">
        <v>124</v>
      </c>
      <c r="B145" s="153">
        <v>47</v>
      </c>
      <c r="C145" s="154">
        <v>0.3333333333333333</v>
      </c>
      <c r="D145" s="153">
        <v>8</v>
      </c>
      <c r="E145" s="154">
        <v>0.21875</v>
      </c>
      <c r="F145" s="162">
        <f t="shared" si="4"/>
        <v>55</v>
      </c>
    </row>
    <row r="146" spans="1:6" ht="12.75">
      <c r="A146" s="152" t="s">
        <v>278</v>
      </c>
      <c r="B146" s="153">
        <v>4</v>
      </c>
      <c r="C146" s="154">
        <v>0.375</v>
      </c>
      <c r="D146" s="153">
        <v>0</v>
      </c>
      <c r="E146" s="155">
        <v>0</v>
      </c>
      <c r="F146" s="162">
        <f t="shared" si="4"/>
        <v>4</v>
      </c>
    </row>
    <row r="147" spans="1:6" ht="12.75">
      <c r="A147" s="152" t="s">
        <v>279</v>
      </c>
      <c r="B147" s="153">
        <v>4</v>
      </c>
      <c r="C147" s="154">
        <v>0.3333333333333333</v>
      </c>
      <c r="D147" s="153">
        <v>0</v>
      </c>
      <c r="E147" s="155">
        <v>0</v>
      </c>
      <c r="F147" s="162">
        <f t="shared" si="4"/>
        <v>4</v>
      </c>
    </row>
    <row r="148" spans="1:6" ht="12.75">
      <c r="A148" s="152" t="s">
        <v>280</v>
      </c>
      <c r="B148" s="153">
        <v>3</v>
      </c>
      <c r="C148" s="154">
        <v>0.3333333333333333</v>
      </c>
      <c r="D148" s="153">
        <v>1</v>
      </c>
      <c r="E148" s="154">
        <v>0.20833333333333331</v>
      </c>
      <c r="F148" s="162">
        <f t="shared" si="4"/>
        <v>4</v>
      </c>
    </row>
    <row r="149" spans="1:6" ht="12.75">
      <c r="A149" s="152" t="s">
        <v>281</v>
      </c>
      <c r="B149" s="153">
        <v>1</v>
      </c>
      <c r="C149" s="154">
        <v>0.3333333333333333</v>
      </c>
      <c r="D149" s="153">
        <v>0</v>
      </c>
      <c r="E149" s="155">
        <v>0</v>
      </c>
      <c r="F149" s="162">
        <f t="shared" si="4"/>
        <v>1</v>
      </c>
    </row>
    <row r="150" spans="1:6" ht="12.75">
      <c r="A150" s="152" t="s">
        <v>282</v>
      </c>
      <c r="B150" s="153">
        <v>3</v>
      </c>
      <c r="C150" s="154">
        <v>0.3645833333333333</v>
      </c>
      <c r="D150" s="153">
        <v>0</v>
      </c>
      <c r="E150" s="155">
        <v>0</v>
      </c>
      <c r="F150" s="162">
        <f t="shared" si="4"/>
        <v>3</v>
      </c>
    </row>
    <row r="151" spans="1:6" ht="12.75">
      <c r="A151" s="152" t="s">
        <v>283</v>
      </c>
      <c r="B151" s="153">
        <v>3</v>
      </c>
      <c r="C151" s="154">
        <v>0.3333333333333333</v>
      </c>
      <c r="D151" s="153">
        <v>1</v>
      </c>
      <c r="E151" s="154">
        <v>0.20833333333333331</v>
      </c>
      <c r="F151" s="162">
        <f t="shared" si="4"/>
        <v>4</v>
      </c>
    </row>
    <row r="152" spans="1:6" ht="12.75">
      <c r="A152" s="152" t="s">
        <v>284</v>
      </c>
      <c r="B152" s="153">
        <v>3</v>
      </c>
      <c r="C152" s="154">
        <v>0.3541666666666667</v>
      </c>
      <c r="D152" s="153">
        <v>0</v>
      </c>
      <c r="E152" s="155">
        <v>0</v>
      </c>
      <c r="F152" s="162">
        <f t="shared" si="4"/>
        <v>3</v>
      </c>
    </row>
    <row r="153" spans="1:6" ht="12.75">
      <c r="A153" s="152" t="s">
        <v>285</v>
      </c>
      <c r="B153" s="153">
        <v>1</v>
      </c>
      <c r="C153" s="154">
        <v>0.3368055555555556</v>
      </c>
      <c r="D153" s="153">
        <v>0</v>
      </c>
      <c r="E153" s="155">
        <v>0</v>
      </c>
      <c r="F153" s="162">
        <f t="shared" si="4"/>
        <v>1</v>
      </c>
    </row>
    <row r="154" spans="1:6" ht="12.75">
      <c r="A154" s="152" t="s">
        <v>286</v>
      </c>
      <c r="B154" s="153">
        <v>3</v>
      </c>
      <c r="C154" s="154">
        <v>0.3541666666666667</v>
      </c>
      <c r="D154" s="153">
        <v>0</v>
      </c>
      <c r="E154" s="155">
        <v>0</v>
      </c>
      <c r="F154" s="162">
        <f t="shared" si="4"/>
        <v>3</v>
      </c>
    </row>
    <row r="155" spans="1:6" ht="12.75">
      <c r="A155" s="152" t="s">
        <v>287</v>
      </c>
      <c r="B155" s="153">
        <v>9</v>
      </c>
      <c r="C155" s="154">
        <v>0.34375</v>
      </c>
      <c r="D155" s="153">
        <v>1</v>
      </c>
      <c r="E155" s="154">
        <v>0.22916666666666669</v>
      </c>
      <c r="F155" s="162">
        <f t="shared" si="4"/>
        <v>10</v>
      </c>
    </row>
    <row r="156" spans="1:6" ht="12.75">
      <c r="A156" s="152" t="s">
        <v>288</v>
      </c>
      <c r="B156" s="153">
        <v>3</v>
      </c>
      <c r="C156" s="154">
        <v>0.34375</v>
      </c>
      <c r="D156" s="153">
        <v>0</v>
      </c>
      <c r="E156" s="155">
        <v>0</v>
      </c>
      <c r="F156" s="162">
        <f t="shared" si="4"/>
        <v>3</v>
      </c>
    </row>
    <row r="157" spans="1:6" ht="12.75">
      <c r="A157" s="152" t="s">
        <v>289</v>
      </c>
      <c r="B157" s="153">
        <v>6</v>
      </c>
      <c r="C157" s="154">
        <v>0.3333333333333333</v>
      </c>
      <c r="D157" s="153">
        <v>0</v>
      </c>
      <c r="E157" s="155">
        <v>0</v>
      </c>
      <c r="F157" s="162">
        <f t="shared" si="4"/>
        <v>6</v>
      </c>
    </row>
    <row r="158" spans="1:6" ht="12.75">
      <c r="A158" s="152" t="s">
        <v>290</v>
      </c>
      <c r="B158" s="153">
        <v>2</v>
      </c>
      <c r="C158" s="154">
        <v>0.34375</v>
      </c>
      <c r="D158" s="153">
        <v>1</v>
      </c>
      <c r="E158" s="154">
        <v>0.21875</v>
      </c>
      <c r="F158" s="162">
        <f t="shared" si="4"/>
        <v>3</v>
      </c>
    </row>
    <row r="159" spans="1:6" ht="12.75">
      <c r="A159" s="152" t="s">
        <v>291</v>
      </c>
      <c r="B159" s="153">
        <v>8</v>
      </c>
      <c r="C159" s="154">
        <v>0.34375</v>
      </c>
      <c r="D159" s="153">
        <v>3</v>
      </c>
      <c r="E159" s="154">
        <v>0.21875</v>
      </c>
      <c r="F159" s="162">
        <f t="shared" si="4"/>
        <v>11</v>
      </c>
    </row>
    <row r="160" spans="1:6" ht="27" customHeight="1">
      <c r="A160" s="63" t="s">
        <v>298</v>
      </c>
      <c r="B160" s="159">
        <v>173</v>
      </c>
      <c r="C160" s="160">
        <v>0.3488984674329502</v>
      </c>
      <c r="D160" s="159">
        <v>25</v>
      </c>
      <c r="E160" s="160">
        <v>0.21848290598290604</v>
      </c>
      <c r="F160" s="159">
        <f t="shared" si="4"/>
        <v>198</v>
      </c>
    </row>
    <row r="161" spans="6:8" ht="12.75">
      <c r="F161" s="132"/>
      <c r="G161" s="132"/>
      <c r="H161" s="132"/>
    </row>
    <row r="165" spans="1:7" s="20" customFormat="1" ht="60.75" customHeight="1">
      <c r="A165" s="19" t="s">
        <v>532</v>
      </c>
      <c r="B165" s="319" t="s">
        <v>533</v>
      </c>
      <c r="C165" s="319"/>
      <c r="D165" s="319"/>
      <c r="E165" s="319"/>
      <c r="F165" s="319"/>
      <c r="G165" s="141"/>
    </row>
    <row r="166" spans="1:6" s="20" customFormat="1" ht="39" customHeight="1">
      <c r="A166" s="328" t="s">
        <v>133</v>
      </c>
      <c r="B166" s="329" t="s">
        <v>500</v>
      </c>
      <c r="C166" s="330"/>
      <c r="D166" s="329" t="s">
        <v>501</v>
      </c>
      <c r="E166" s="330"/>
      <c r="F166" s="331" t="s">
        <v>502</v>
      </c>
    </row>
    <row r="167" spans="1:7" ht="24" customHeight="1">
      <c r="A167" s="328"/>
      <c r="B167" s="127" t="s">
        <v>504</v>
      </c>
      <c r="C167" s="124" t="s">
        <v>505</v>
      </c>
      <c r="D167" s="127" t="s">
        <v>504</v>
      </c>
      <c r="E167" s="124" t="s">
        <v>505</v>
      </c>
      <c r="F167" s="332"/>
      <c r="G167" s="141"/>
    </row>
    <row r="168" spans="1:6" ht="12.75">
      <c r="A168" s="152" t="s">
        <v>336</v>
      </c>
      <c r="B168" s="153">
        <v>4</v>
      </c>
      <c r="C168" s="154">
        <v>0.3958333333333333</v>
      </c>
      <c r="D168" s="153">
        <v>0</v>
      </c>
      <c r="E168" s="155">
        <v>0</v>
      </c>
      <c r="F168" s="162">
        <f aca="true" t="shared" si="5" ref="F168:F206">B168+D168</f>
        <v>4</v>
      </c>
    </row>
    <row r="169" spans="1:6" ht="12.75">
      <c r="A169" s="152" t="s">
        <v>335</v>
      </c>
      <c r="B169" s="153">
        <v>2</v>
      </c>
      <c r="C169" s="154">
        <v>0.3333333333333333</v>
      </c>
      <c r="D169" s="153">
        <v>0</v>
      </c>
      <c r="E169" s="155">
        <v>0</v>
      </c>
      <c r="F169" s="162">
        <f t="shared" si="5"/>
        <v>2</v>
      </c>
    </row>
    <row r="170" spans="1:6" ht="12.75">
      <c r="A170" s="152" t="s">
        <v>334</v>
      </c>
      <c r="B170" s="153">
        <v>1</v>
      </c>
      <c r="C170" s="154">
        <v>0.375</v>
      </c>
      <c r="D170" s="153">
        <v>1</v>
      </c>
      <c r="E170" s="154">
        <v>0.25</v>
      </c>
      <c r="F170" s="162">
        <f t="shared" si="5"/>
        <v>2</v>
      </c>
    </row>
    <row r="171" spans="1:6" ht="12.75">
      <c r="A171" s="152" t="s">
        <v>333</v>
      </c>
      <c r="B171" s="153">
        <v>3</v>
      </c>
      <c r="C171" s="154">
        <v>0.3958333333333333</v>
      </c>
      <c r="D171" s="153">
        <v>0</v>
      </c>
      <c r="E171" s="155">
        <v>0</v>
      </c>
      <c r="F171" s="162">
        <f t="shared" si="5"/>
        <v>3</v>
      </c>
    </row>
    <row r="172" spans="1:6" ht="12.75">
      <c r="A172" s="152" t="s">
        <v>332</v>
      </c>
      <c r="B172" s="153">
        <v>3</v>
      </c>
      <c r="C172" s="154">
        <v>0.3333333333333333</v>
      </c>
      <c r="D172" s="153">
        <v>0</v>
      </c>
      <c r="E172" s="155">
        <v>0</v>
      </c>
      <c r="F172" s="162">
        <f t="shared" si="5"/>
        <v>3</v>
      </c>
    </row>
    <row r="173" spans="1:6" ht="12.75">
      <c r="A173" s="152" t="s">
        <v>125</v>
      </c>
      <c r="B173" s="153">
        <v>131</v>
      </c>
      <c r="C173" s="154">
        <v>0.3958333333333333</v>
      </c>
      <c r="D173" s="153">
        <v>6</v>
      </c>
      <c r="E173" s="154">
        <v>0.2708333333333333</v>
      </c>
      <c r="F173" s="162">
        <f t="shared" si="5"/>
        <v>137</v>
      </c>
    </row>
    <row r="174" spans="1:6" ht="12.75">
      <c r="A174" s="152" t="s">
        <v>331</v>
      </c>
      <c r="B174" s="153">
        <v>1</v>
      </c>
      <c r="C174" s="154">
        <v>0.39583333333333337</v>
      </c>
      <c r="D174" s="153">
        <v>1</v>
      </c>
      <c r="E174" s="154">
        <v>0.20833333333333337</v>
      </c>
      <c r="F174" s="162">
        <f t="shared" si="5"/>
        <v>2</v>
      </c>
    </row>
    <row r="175" spans="1:6" ht="12.75">
      <c r="A175" s="152" t="s">
        <v>330</v>
      </c>
      <c r="B175" s="153">
        <v>3</v>
      </c>
      <c r="C175" s="154">
        <v>0.375</v>
      </c>
      <c r="D175" s="153">
        <v>0</v>
      </c>
      <c r="E175" s="155">
        <v>0</v>
      </c>
      <c r="F175" s="162">
        <f t="shared" si="5"/>
        <v>3</v>
      </c>
    </row>
    <row r="176" spans="1:6" ht="12.75">
      <c r="A176" s="152" t="s">
        <v>329</v>
      </c>
      <c r="B176" s="153">
        <v>4</v>
      </c>
      <c r="C176" s="154">
        <v>0.375</v>
      </c>
      <c r="D176" s="153">
        <v>0</v>
      </c>
      <c r="E176" s="155">
        <v>0</v>
      </c>
      <c r="F176" s="162">
        <f t="shared" si="5"/>
        <v>4</v>
      </c>
    </row>
    <row r="177" spans="1:6" ht="12.75">
      <c r="A177" s="152" t="s">
        <v>328</v>
      </c>
      <c r="B177" s="153">
        <v>17</v>
      </c>
      <c r="C177" s="154">
        <v>0.375</v>
      </c>
      <c r="D177" s="153">
        <v>2</v>
      </c>
      <c r="E177" s="154">
        <v>0.25</v>
      </c>
      <c r="F177" s="162">
        <f t="shared" si="5"/>
        <v>19</v>
      </c>
    </row>
    <row r="178" spans="1:6" ht="12.75">
      <c r="A178" s="152" t="s">
        <v>327</v>
      </c>
      <c r="B178" s="153">
        <v>6</v>
      </c>
      <c r="C178" s="154">
        <v>0.41666666666666663</v>
      </c>
      <c r="D178" s="153">
        <v>0</v>
      </c>
      <c r="E178" s="155">
        <v>0</v>
      </c>
      <c r="F178" s="162">
        <f t="shared" si="5"/>
        <v>6</v>
      </c>
    </row>
    <row r="179" spans="1:6" ht="12.75">
      <c r="A179" s="152" t="s">
        <v>326</v>
      </c>
      <c r="B179" s="153">
        <v>7</v>
      </c>
      <c r="C179" s="154">
        <v>0.3958333333333333</v>
      </c>
      <c r="D179" s="153">
        <v>1</v>
      </c>
      <c r="E179" s="154">
        <v>0.2916666666666667</v>
      </c>
      <c r="F179" s="162">
        <f t="shared" si="5"/>
        <v>8</v>
      </c>
    </row>
    <row r="180" spans="1:6" ht="12.75">
      <c r="A180" s="152" t="s">
        <v>325</v>
      </c>
      <c r="B180" s="153">
        <v>5</v>
      </c>
      <c r="C180" s="154">
        <v>0.3541666666666667</v>
      </c>
      <c r="D180" s="153">
        <v>1</v>
      </c>
      <c r="E180" s="154">
        <v>0.22916666666666669</v>
      </c>
      <c r="F180" s="162">
        <f t="shared" si="5"/>
        <v>6</v>
      </c>
    </row>
    <row r="181" spans="1:6" ht="12.75">
      <c r="A181" s="152" t="s">
        <v>324</v>
      </c>
      <c r="B181" s="153">
        <v>4</v>
      </c>
      <c r="C181" s="154">
        <v>0.41666666666666663</v>
      </c>
      <c r="D181" s="153">
        <v>1</v>
      </c>
      <c r="E181" s="154">
        <v>0.25</v>
      </c>
      <c r="F181" s="162">
        <f t="shared" si="5"/>
        <v>5</v>
      </c>
    </row>
    <row r="182" spans="1:6" ht="12.75">
      <c r="A182" s="152" t="s">
        <v>323</v>
      </c>
      <c r="B182" s="153">
        <v>2</v>
      </c>
      <c r="C182" s="154">
        <v>0.3333333333333333</v>
      </c>
      <c r="D182" s="153">
        <v>1</v>
      </c>
      <c r="E182" s="154">
        <v>0.20833333333333331</v>
      </c>
      <c r="F182" s="162">
        <f t="shared" si="5"/>
        <v>3</v>
      </c>
    </row>
    <row r="183" spans="1:6" ht="12.75">
      <c r="A183" s="152" t="s">
        <v>322</v>
      </c>
      <c r="B183" s="153">
        <v>3</v>
      </c>
      <c r="C183" s="154">
        <v>0.3958333333333333</v>
      </c>
      <c r="D183" s="153">
        <v>1</v>
      </c>
      <c r="E183" s="154">
        <v>0.2708333333333333</v>
      </c>
      <c r="F183" s="162">
        <f t="shared" si="5"/>
        <v>4</v>
      </c>
    </row>
    <row r="184" spans="1:6" ht="12.75">
      <c r="A184" s="152" t="s">
        <v>321</v>
      </c>
      <c r="B184" s="153">
        <v>2</v>
      </c>
      <c r="C184" s="154">
        <v>0.375</v>
      </c>
      <c r="D184" s="153">
        <v>0</v>
      </c>
      <c r="E184" s="155">
        <v>0</v>
      </c>
      <c r="F184" s="162">
        <f t="shared" si="5"/>
        <v>2</v>
      </c>
    </row>
    <row r="185" spans="1:6" ht="12.75">
      <c r="A185" s="152" t="s">
        <v>320</v>
      </c>
      <c r="B185" s="153">
        <v>3</v>
      </c>
      <c r="C185" s="154">
        <v>0.4166666666666667</v>
      </c>
      <c r="D185" s="153">
        <v>0</v>
      </c>
      <c r="E185" s="155">
        <v>0</v>
      </c>
      <c r="F185" s="162">
        <f t="shared" si="5"/>
        <v>3</v>
      </c>
    </row>
    <row r="186" spans="1:6" ht="12.75">
      <c r="A186" s="152" t="s">
        <v>319</v>
      </c>
      <c r="B186" s="153">
        <v>1</v>
      </c>
      <c r="C186" s="154">
        <v>0.375</v>
      </c>
      <c r="D186" s="153">
        <v>0</v>
      </c>
      <c r="E186" s="155">
        <v>0</v>
      </c>
      <c r="F186" s="162">
        <f t="shared" si="5"/>
        <v>1</v>
      </c>
    </row>
    <row r="187" spans="1:6" ht="12.75">
      <c r="A187" s="152" t="s">
        <v>318</v>
      </c>
      <c r="B187" s="153">
        <v>18</v>
      </c>
      <c r="C187" s="154">
        <v>0.375</v>
      </c>
      <c r="D187" s="153">
        <v>4</v>
      </c>
      <c r="E187" s="154">
        <v>0.20833333333333331</v>
      </c>
      <c r="F187" s="162">
        <f t="shared" si="5"/>
        <v>22</v>
      </c>
    </row>
    <row r="188" spans="1:6" ht="12.75">
      <c r="A188" s="152" t="s">
        <v>317</v>
      </c>
      <c r="B188" s="153">
        <v>4</v>
      </c>
      <c r="C188" s="154">
        <v>0.375</v>
      </c>
      <c r="D188" s="153">
        <v>0</v>
      </c>
      <c r="E188" s="155">
        <v>0</v>
      </c>
      <c r="F188" s="162">
        <f t="shared" si="5"/>
        <v>4</v>
      </c>
    </row>
    <row r="189" spans="1:6" ht="12.75">
      <c r="A189" s="152" t="s">
        <v>316</v>
      </c>
      <c r="B189" s="153">
        <v>7</v>
      </c>
      <c r="C189" s="154">
        <v>0.4388888888888889</v>
      </c>
      <c r="D189" s="153">
        <v>0</v>
      </c>
      <c r="E189" s="155">
        <v>0</v>
      </c>
      <c r="F189" s="162">
        <f t="shared" si="5"/>
        <v>7</v>
      </c>
    </row>
    <row r="190" spans="1:6" ht="12.75">
      <c r="A190" s="152" t="s">
        <v>315</v>
      </c>
      <c r="B190" s="153">
        <v>2</v>
      </c>
      <c r="C190" s="154">
        <v>0.375</v>
      </c>
      <c r="D190" s="153">
        <v>2</v>
      </c>
      <c r="E190" s="154">
        <v>0.25</v>
      </c>
      <c r="F190" s="162">
        <f t="shared" si="5"/>
        <v>4</v>
      </c>
    </row>
    <row r="191" spans="1:6" ht="12.75">
      <c r="A191" s="152" t="s">
        <v>314</v>
      </c>
      <c r="B191" s="153">
        <v>6</v>
      </c>
      <c r="C191" s="154">
        <v>0.3375</v>
      </c>
      <c r="D191" s="153">
        <v>1</v>
      </c>
      <c r="E191" s="154">
        <v>0.25</v>
      </c>
      <c r="F191" s="162">
        <f t="shared" si="5"/>
        <v>7</v>
      </c>
    </row>
    <row r="192" spans="1:6" ht="12.75">
      <c r="A192" s="152" t="s">
        <v>313</v>
      </c>
      <c r="B192" s="153">
        <v>1</v>
      </c>
      <c r="C192" s="154">
        <v>0.4375</v>
      </c>
      <c r="D192" s="153">
        <v>0</v>
      </c>
      <c r="E192" s="155">
        <v>0</v>
      </c>
      <c r="F192" s="162">
        <f t="shared" si="5"/>
        <v>1</v>
      </c>
    </row>
    <row r="193" spans="1:6" ht="12.75">
      <c r="A193" s="152" t="s">
        <v>312</v>
      </c>
      <c r="B193" s="153">
        <v>3</v>
      </c>
      <c r="C193" s="154">
        <v>0.4166666666666667</v>
      </c>
      <c r="D193" s="153">
        <v>0</v>
      </c>
      <c r="E193" s="155">
        <v>0</v>
      </c>
      <c r="F193" s="162">
        <f t="shared" si="5"/>
        <v>3</v>
      </c>
    </row>
    <row r="194" spans="1:6" ht="12.75">
      <c r="A194" s="152" t="s">
        <v>311</v>
      </c>
      <c r="B194" s="153">
        <v>2</v>
      </c>
      <c r="C194" s="154">
        <v>0.4375</v>
      </c>
      <c r="D194" s="153">
        <v>0</v>
      </c>
      <c r="E194" s="155">
        <v>0</v>
      </c>
      <c r="F194" s="162">
        <f t="shared" si="5"/>
        <v>2</v>
      </c>
    </row>
    <row r="195" spans="1:6" ht="12.75">
      <c r="A195" s="152" t="s">
        <v>310</v>
      </c>
      <c r="B195" s="153">
        <v>4</v>
      </c>
      <c r="C195" s="154">
        <v>0.41666666666666663</v>
      </c>
      <c r="D195" s="153">
        <v>0</v>
      </c>
      <c r="E195" s="155">
        <v>0</v>
      </c>
      <c r="F195" s="162">
        <f t="shared" si="5"/>
        <v>4</v>
      </c>
    </row>
    <row r="196" spans="1:6" ht="12.75">
      <c r="A196" s="152" t="s">
        <v>309</v>
      </c>
      <c r="B196" s="153">
        <v>2</v>
      </c>
      <c r="C196" s="154">
        <v>0.41666666666666663</v>
      </c>
      <c r="D196" s="153">
        <v>0</v>
      </c>
      <c r="E196" s="155">
        <v>0</v>
      </c>
      <c r="F196" s="162">
        <f t="shared" si="5"/>
        <v>2</v>
      </c>
    </row>
    <row r="197" spans="1:6" ht="12.75">
      <c r="A197" s="152" t="s">
        <v>308</v>
      </c>
      <c r="B197" s="153">
        <v>2</v>
      </c>
      <c r="C197" s="154">
        <v>0.39583333333333337</v>
      </c>
      <c r="D197" s="153">
        <v>0</v>
      </c>
      <c r="E197" s="155">
        <v>0</v>
      </c>
      <c r="F197" s="162">
        <f t="shared" si="5"/>
        <v>2</v>
      </c>
    </row>
    <row r="198" spans="1:6" ht="12.75">
      <c r="A198" s="152" t="s">
        <v>307</v>
      </c>
      <c r="B198" s="153">
        <v>5</v>
      </c>
      <c r="C198" s="154">
        <v>0.3</v>
      </c>
      <c r="D198" s="153">
        <v>0</v>
      </c>
      <c r="E198" s="155">
        <v>0</v>
      </c>
      <c r="F198" s="162">
        <f t="shared" si="5"/>
        <v>5</v>
      </c>
    </row>
    <row r="199" spans="1:6" ht="12.75">
      <c r="A199" s="152" t="s">
        <v>306</v>
      </c>
      <c r="B199" s="153">
        <v>3</v>
      </c>
      <c r="C199" s="154">
        <v>0.3541666666666667</v>
      </c>
      <c r="D199" s="153">
        <v>0</v>
      </c>
      <c r="E199" s="155">
        <v>0</v>
      </c>
      <c r="F199" s="162">
        <f t="shared" si="5"/>
        <v>3</v>
      </c>
    </row>
    <row r="200" spans="1:6" ht="12.75">
      <c r="A200" s="152" t="s">
        <v>305</v>
      </c>
      <c r="B200" s="153">
        <v>10</v>
      </c>
      <c r="C200" s="154">
        <v>0.3958333333333333</v>
      </c>
      <c r="D200" s="153">
        <v>2</v>
      </c>
      <c r="E200" s="154">
        <v>0.25</v>
      </c>
      <c r="F200" s="162">
        <f t="shared" si="5"/>
        <v>12</v>
      </c>
    </row>
    <row r="201" spans="1:6" ht="12.75">
      <c r="A201" s="152" t="s">
        <v>304</v>
      </c>
      <c r="B201" s="153">
        <v>11</v>
      </c>
      <c r="C201" s="154">
        <v>0.44097222222222227</v>
      </c>
      <c r="D201" s="153">
        <v>1</v>
      </c>
      <c r="E201" s="154">
        <v>0.26388888888888884</v>
      </c>
      <c r="F201" s="162">
        <f t="shared" si="5"/>
        <v>12</v>
      </c>
    </row>
    <row r="202" spans="1:6" ht="12.75">
      <c r="A202" s="152" t="s">
        <v>303</v>
      </c>
      <c r="B202" s="153">
        <v>5</v>
      </c>
      <c r="C202" s="154">
        <v>0.3541666666666667</v>
      </c>
      <c r="D202" s="153">
        <v>1</v>
      </c>
      <c r="E202" s="154">
        <v>0.1875</v>
      </c>
      <c r="F202" s="162">
        <f t="shared" si="5"/>
        <v>6</v>
      </c>
    </row>
    <row r="203" spans="1:6" ht="12.75">
      <c r="A203" s="152" t="s">
        <v>302</v>
      </c>
      <c r="B203" s="153">
        <v>4</v>
      </c>
      <c r="C203" s="154">
        <v>0.3333333333333333</v>
      </c>
      <c r="D203" s="153">
        <v>0</v>
      </c>
      <c r="E203" s="155">
        <v>0</v>
      </c>
      <c r="F203" s="162">
        <f t="shared" si="5"/>
        <v>4</v>
      </c>
    </row>
    <row r="204" spans="1:6" ht="12.75">
      <c r="A204" s="152" t="s">
        <v>301</v>
      </c>
      <c r="B204" s="153">
        <v>4</v>
      </c>
      <c r="C204" s="154">
        <v>0.375</v>
      </c>
      <c r="D204" s="153">
        <v>1</v>
      </c>
      <c r="E204" s="154">
        <v>0.25</v>
      </c>
      <c r="F204" s="162">
        <f t="shared" si="5"/>
        <v>5</v>
      </c>
    </row>
    <row r="205" spans="1:6" ht="12.75">
      <c r="A205" s="152" t="s">
        <v>300</v>
      </c>
      <c r="B205" s="153">
        <v>3</v>
      </c>
      <c r="C205" s="154">
        <v>0.375</v>
      </c>
      <c r="D205" s="153">
        <v>0</v>
      </c>
      <c r="E205" s="155">
        <v>0</v>
      </c>
      <c r="F205" s="162">
        <f t="shared" si="5"/>
        <v>3</v>
      </c>
    </row>
    <row r="206" spans="1:6" ht="12.75">
      <c r="A206" s="152" t="s">
        <v>299</v>
      </c>
      <c r="B206" s="153">
        <v>8</v>
      </c>
      <c r="C206" s="154">
        <v>0.3333333333333333</v>
      </c>
      <c r="D206" s="153">
        <v>1</v>
      </c>
      <c r="E206" s="154">
        <v>0.22916666666666669</v>
      </c>
      <c r="F206" s="162">
        <f t="shared" si="5"/>
        <v>9</v>
      </c>
    </row>
    <row r="207" spans="1:6" ht="27" customHeight="1">
      <c r="A207" s="63" t="s">
        <v>396</v>
      </c>
      <c r="B207" s="159">
        <v>306</v>
      </c>
      <c r="C207" s="160">
        <v>0.3819444444444444</v>
      </c>
      <c r="D207" s="159">
        <v>28</v>
      </c>
      <c r="E207" s="160">
        <v>0.24223856209150327</v>
      </c>
      <c r="F207" s="159">
        <v>334</v>
      </c>
    </row>
    <row r="210" spans="1:7" s="20" customFormat="1" ht="60.75" customHeight="1">
      <c r="A210" s="19" t="s">
        <v>534</v>
      </c>
      <c r="B210" s="319" t="s">
        <v>535</v>
      </c>
      <c r="C210" s="319"/>
      <c r="D210" s="319"/>
      <c r="E210" s="319"/>
      <c r="F210" s="319"/>
      <c r="G210" s="141"/>
    </row>
    <row r="211" spans="1:6" s="20" customFormat="1" ht="39" customHeight="1">
      <c r="A211" s="328" t="s">
        <v>133</v>
      </c>
      <c r="B211" s="329" t="s">
        <v>500</v>
      </c>
      <c r="C211" s="330"/>
      <c r="D211" s="329" t="s">
        <v>501</v>
      </c>
      <c r="E211" s="330"/>
      <c r="F211" s="331" t="s">
        <v>502</v>
      </c>
    </row>
    <row r="212" spans="1:7" ht="24" customHeight="1">
      <c r="A212" s="328"/>
      <c r="B212" s="127" t="s">
        <v>504</v>
      </c>
      <c r="C212" s="124" t="s">
        <v>505</v>
      </c>
      <c r="D212" s="127" t="s">
        <v>504</v>
      </c>
      <c r="E212" s="124" t="s">
        <v>505</v>
      </c>
      <c r="F212" s="332"/>
      <c r="G212" s="141"/>
    </row>
    <row r="213" spans="1:6" ht="12.75">
      <c r="A213" s="152" t="s">
        <v>349</v>
      </c>
      <c r="B213" s="153">
        <v>3</v>
      </c>
      <c r="C213" s="154">
        <v>0.375</v>
      </c>
      <c r="D213" s="153">
        <v>0</v>
      </c>
      <c r="E213" s="155">
        <v>0</v>
      </c>
      <c r="F213" s="162">
        <f aca="true" t="shared" si="6" ref="F213:F228">B213+D213</f>
        <v>3</v>
      </c>
    </row>
    <row r="214" spans="1:6" ht="12.75">
      <c r="A214" s="152" t="s">
        <v>350</v>
      </c>
      <c r="B214" s="153">
        <v>3</v>
      </c>
      <c r="C214" s="154">
        <v>0.375</v>
      </c>
      <c r="D214" s="153">
        <v>0</v>
      </c>
      <c r="E214" s="155">
        <v>0</v>
      </c>
      <c r="F214" s="162">
        <f t="shared" si="6"/>
        <v>3</v>
      </c>
    </row>
    <row r="215" spans="1:6" ht="12.75">
      <c r="A215" s="152" t="s">
        <v>351</v>
      </c>
      <c r="B215" s="153">
        <v>3</v>
      </c>
      <c r="C215" s="154">
        <v>0.4166666666666667</v>
      </c>
      <c r="D215" s="153">
        <v>0</v>
      </c>
      <c r="E215" s="155">
        <v>0</v>
      </c>
      <c r="F215" s="162">
        <f t="shared" si="6"/>
        <v>3</v>
      </c>
    </row>
    <row r="216" spans="1:6" ht="12.75">
      <c r="A216" s="152" t="s">
        <v>352</v>
      </c>
      <c r="B216" s="153">
        <v>9</v>
      </c>
      <c r="C216" s="154">
        <v>0.375</v>
      </c>
      <c r="D216" s="153">
        <v>0</v>
      </c>
      <c r="E216" s="155">
        <v>0</v>
      </c>
      <c r="F216" s="162">
        <f t="shared" si="6"/>
        <v>9</v>
      </c>
    </row>
    <row r="217" spans="1:6" ht="12.75">
      <c r="A217" s="152" t="s">
        <v>353</v>
      </c>
      <c r="B217" s="153">
        <v>3</v>
      </c>
      <c r="C217" s="154">
        <v>0.3958333333333333</v>
      </c>
      <c r="D217" s="153">
        <v>0</v>
      </c>
      <c r="E217" s="155">
        <v>0</v>
      </c>
      <c r="F217" s="162">
        <f t="shared" si="6"/>
        <v>3</v>
      </c>
    </row>
    <row r="218" spans="1:6" ht="12.75">
      <c r="A218" s="152" t="s">
        <v>354</v>
      </c>
      <c r="B218" s="153">
        <v>4</v>
      </c>
      <c r="C218" s="154">
        <v>0.3333333333333333</v>
      </c>
      <c r="D218" s="153">
        <v>0</v>
      </c>
      <c r="E218" s="155">
        <v>0</v>
      </c>
      <c r="F218" s="162">
        <f t="shared" si="6"/>
        <v>4</v>
      </c>
    </row>
    <row r="219" spans="1:6" ht="12.75">
      <c r="A219" s="152" t="s">
        <v>126</v>
      </c>
      <c r="B219" s="153">
        <v>50</v>
      </c>
      <c r="C219" s="154">
        <v>0.375</v>
      </c>
      <c r="D219" s="153">
        <v>0</v>
      </c>
      <c r="E219" s="155">
        <v>0</v>
      </c>
      <c r="F219" s="162">
        <f t="shared" si="6"/>
        <v>50</v>
      </c>
    </row>
    <row r="220" spans="1:6" ht="12.75">
      <c r="A220" s="152" t="s">
        <v>355</v>
      </c>
      <c r="B220" s="153">
        <v>1</v>
      </c>
      <c r="C220" s="154">
        <v>0.3958333333333333</v>
      </c>
      <c r="D220" s="153">
        <v>0</v>
      </c>
      <c r="E220" s="155">
        <v>0</v>
      </c>
      <c r="F220" s="162">
        <f t="shared" si="6"/>
        <v>1</v>
      </c>
    </row>
    <row r="221" spans="1:6" ht="12.75">
      <c r="A221" s="152" t="s">
        <v>356</v>
      </c>
      <c r="B221" s="153">
        <v>2</v>
      </c>
      <c r="C221" s="154">
        <v>0.39583333333333337</v>
      </c>
      <c r="D221" s="153">
        <v>0</v>
      </c>
      <c r="E221" s="155">
        <v>0</v>
      </c>
      <c r="F221" s="162">
        <f t="shared" si="6"/>
        <v>2</v>
      </c>
    </row>
    <row r="222" spans="1:6" ht="12.75">
      <c r="A222" s="152" t="s">
        <v>357</v>
      </c>
      <c r="B222" s="153">
        <v>3</v>
      </c>
      <c r="C222" s="154">
        <v>0.375</v>
      </c>
      <c r="D222" s="153">
        <v>1</v>
      </c>
      <c r="E222" s="154">
        <v>0.22916666666666663</v>
      </c>
      <c r="F222" s="162">
        <f t="shared" si="6"/>
        <v>4</v>
      </c>
    </row>
    <row r="223" spans="1:6" ht="12.75">
      <c r="A223" s="152" t="s">
        <v>358</v>
      </c>
      <c r="B223" s="153">
        <v>3</v>
      </c>
      <c r="C223" s="154">
        <v>0.375</v>
      </c>
      <c r="D223" s="153">
        <v>0</v>
      </c>
      <c r="E223" s="155">
        <v>0</v>
      </c>
      <c r="F223" s="162">
        <f t="shared" si="6"/>
        <v>3</v>
      </c>
    </row>
    <row r="224" spans="1:6" ht="12.75">
      <c r="A224" s="152" t="s">
        <v>359</v>
      </c>
      <c r="B224" s="153">
        <v>2</v>
      </c>
      <c r="C224" s="154">
        <v>0.39583333333333337</v>
      </c>
      <c r="D224" s="153">
        <v>0</v>
      </c>
      <c r="E224" s="155">
        <v>0</v>
      </c>
      <c r="F224" s="162">
        <f t="shared" si="6"/>
        <v>2</v>
      </c>
    </row>
    <row r="225" spans="1:6" ht="12.75">
      <c r="A225" s="152" t="s">
        <v>360</v>
      </c>
      <c r="B225" s="153">
        <v>3</v>
      </c>
      <c r="C225" s="154">
        <v>0.4166666666666667</v>
      </c>
      <c r="D225" s="153">
        <v>0</v>
      </c>
      <c r="E225" s="155">
        <v>0</v>
      </c>
      <c r="F225" s="162">
        <f t="shared" si="6"/>
        <v>3</v>
      </c>
    </row>
    <row r="226" spans="1:6" ht="12.75">
      <c r="A226" s="152" t="s">
        <v>361</v>
      </c>
      <c r="B226" s="153">
        <v>3</v>
      </c>
      <c r="C226" s="154">
        <v>0.4166666666666667</v>
      </c>
      <c r="D226" s="153">
        <v>0</v>
      </c>
      <c r="E226" s="155">
        <v>0</v>
      </c>
      <c r="F226" s="162">
        <f t="shared" si="6"/>
        <v>3</v>
      </c>
    </row>
    <row r="227" spans="1:6" ht="12.75">
      <c r="A227" s="152" t="s">
        <v>362</v>
      </c>
      <c r="B227" s="153">
        <v>2</v>
      </c>
      <c r="C227" s="154">
        <v>0.3541666666666667</v>
      </c>
      <c r="D227" s="153">
        <v>0</v>
      </c>
      <c r="E227" s="155">
        <v>0</v>
      </c>
      <c r="F227" s="162">
        <f t="shared" si="6"/>
        <v>2</v>
      </c>
    </row>
    <row r="228" spans="1:6" ht="27" customHeight="1">
      <c r="A228" s="63" t="s">
        <v>398</v>
      </c>
      <c r="B228" s="159">
        <v>94</v>
      </c>
      <c r="C228" s="160">
        <v>0.38472222222222224</v>
      </c>
      <c r="D228" s="159">
        <v>1</v>
      </c>
      <c r="E228" s="160">
        <v>0.22916666666666663</v>
      </c>
      <c r="F228" s="159">
        <f t="shared" si="6"/>
        <v>95</v>
      </c>
    </row>
    <row r="232" spans="1:7" s="20" customFormat="1" ht="60.75" customHeight="1">
      <c r="A232" s="19" t="s">
        <v>536</v>
      </c>
      <c r="B232" s="319" t="s">
        <v>537</v>
      </c>
      <c r="C232" s="319"/>
      <c r="D232" s="319"/>
      <c r="E232" s="319"/>
      <c r="F232" s="319"/>
      <c r="G232" s="141"/>
    </row>
    <row r="233" spans="1:6" s="20" customFormat="1" ht="39" customHeight="1">
      <c r="A233" s="328" t="s">
        <v>133</v>
      </c>
      <c r="B233" s="329" t="s">
        <v>500</v>
      </c>
      <c r="C233" s="330"/>
      <c r="D233" s="329" t="s">
        <v>501</v>
      </c>
      <c r="E233" s="330"/>
      <c r="F233" s="331" t="s">
        <v>502</v>
      </c>
    </row>
    <row r="234" spans="1:7" ht="24" customHeight="1">
      <c r="A234" s="328"/>
      <c r="B234" s="127" t="s">
        <v>504</v>
      </c>
      <c r="C234" s="124" t="s">
        <v>505</v>
      </c>
      <c r="D234" s="127" t="s">
        <v>504</v>
      </c>
      <c r="E234" s="124" t="s">
        <v>505</v>
      </c>
      <c r="F234" s="332"/>
      <c r="G234" s="141"/>
    </row>
    <row r="235" spans="1:6" ht="12.75">
      <c r="A235" s="152" t="s">
        <v>368</v>
      </c>
      <c r="B235" s="153">
        <v>4</v>
      </c>
      <c r="C235" s="154">
        <v>0.3541666666666667</v>
      </c>
      <c r="D235" s="153">
        <v>1</v>
      </c>
      <c r="E235" s="154">
        <v>0.20833333333333331</v>
      </c>
      <c r="F235" s="162">
        <f aca="true" t="shared" si="7" ref="F235:F246">B235+D235</f>
        <v>5</v>
      </c>
    </row>
    <row r="236" spans="1:6" ht="12.75">
      <c r="A236" s="152" t="s">
        <v>369</v>
      </c>
      <c r="B236" s="153">
        <v>6</v>
      </c>
      <c r="C236" s="154">
        <v>0.39583333333333337</v>
      </c>
      <c r="D236" s="153">
        <v>0</v>
      </c>
      <c r="E236" s="155">
        <v>0</v>
      </c>
      <c r="F236" s="162">
        <f t="shared" si="7"/>
        <v>6</v>
      </c>
    </row>
    <row r="237" spans="1:6" ht="12.75">
      <c r="A237" s="152" t="s">
        <v>370</v>
      </c>
      <c r="B237" s="153">
        <v>1</v>
      </c>
      <c r="C237" s="154">
        <v>0.4583333333333333</v>
      </c>
      <c r="D237" s="153">
        <v>1</v>
      </c>
      <c r="E237" s="154">
        <v>0.2916666666666667</v>
      </c>
      <c r="F237" s="162">
        <f t="shared" si="7"/>
        <v>2</v>
      </c>
    </row>
    <row r="238" spans="1:6" ht="12.75">
      <c r="A238" s="152" t="s">
        <v>371</v>
      </c>
      <c r="B238" s="153">
        <v>4</v>
      </c>
      <c r="C238" s="154">
        <v>0.34375</v>
      </c>
      <c r="D238" s="153">
        <v>0</v>
      </c>
      <c r="E238" s="155">
        <v>0</v>
      </c>
      <c r="F238" s="162">
        <f t="shared" si="7"/>
        <v>4</v>
      </c>
    </row>
    <row r="239" spans="1:6" ht="12.75">
      <c r="A239" s="152" t="s">
        <v>372</v>
      </c>
      <c r="B239" s="153">
        <v>5</v>
      </c>
      <c r="C239" s="154">
        <v>0.375</v>
      </c>
      <c r="D239" s="153">
        <v>0</v>
      </c>
      <c r="E239" s="155">
        <v>0</v>
      </c>
      <c r="F239" s="162">
        <f t="shared" si="7"/>
        <v>5</v>
      </c>
    </row>
    <row r="240" spans="1:6" ht="12.75">
      <c r="A240" s="152" t="s">
        <v>373</v>
      </c>
      <c r="B240" s="153">
        <v>2</v>
      </c>
      <c r="C240" s="154">
        <v>0.39583333333333337</v>
      </c>
      <c r="D240" s="153">
        <v>0</v>
      </c>
      <c r="E240" s="155">
        <v>0</v>
      </c>
      <c r="F240" s="162">
        <f t="shared" si="7"/>
        <v>2</v>
      </c>
    </row>
    <row r="241" spans="1:6" ht="12.75">
      <c r="A241" s="152" t="s">
        <v>374</v>
      </c>
      <c r="B241" s="153">
        <v>3</v>
      </c>
      <c r="C241" s="154">
        <v>0.375</v>
      </c>
      <c r="D241" s="153">
        <v>1</v>
      </c>
      <c r="E241" s="154">
        <v>0.25</v>
      </c>
      <c r="F241" s="162">
        <f t="shared" si="7"/>
        <v>4</v>
      </c>
    </row>
    <row r="242" spans="1:6" ht="12.75">
      <c r="A242" s="152" t="s">
        <v>375</v>
      </c>
      <c r="B242" s="153">
        <v>4</v>
      </c>
      <c r="C242" s="154">
        <v>0.390625</v>
      </c>
      <c r="D242" s="153">
        <v>0</v>
      </c>
      <c r="E242" s="155">
        <v>0</v>
      </c>
      <c r="F242" s="162">
        <f t="shared" si="7"/>
        <v>4</v>
      </c>
    </row>
    <row r="243" spans="1:6" ht="12.75">
      <c r="A243" s="152" t="s">
        <v>376</v>
      </c>
      <c r="B243" s="153">
        <v>5</v>
      </c>
      <c r="C243" s="154">
        <v>0.4166666666666667</v>
      </c>
      <c r="D243" s="153">
        <v>0</v>
      </c>
      <c r="E243" s="155">
        <v>0</v>
      </c>
      <c r="F243" s="162">
        <f t="shared" si="7"/>
        <v>5</v>
      </c>
    </row>
    <row r="244" spans="1:6" ht="12.75">
      <c r="A244" s="152" t="s">
        <v>127</v>
      </c>
      <c r="B244" s="153">
        <v>26</v>
      </c>
      <c r="C244" s="154">
        <v>0.3958333333333333</v>
      </c>
      <c r="D244" s="153">
        <v>7</v>
      </c>
      <c r="E244" s="154">
        <v>0.29166666666666663</v>
      </c>
      <c r="F244" s="162">
        <f t="shared" si="7"/>
        <v>33</v>
      </c>
    </row>
    <row r="245" spans="1:6" ht="12.75">
      <c r="A245" s="152" t="s">
        <v>377</v>
      </c>
      <c r="B245" s="153">
        <v>1</v>
      </c>
      <c r="C245" s="154">
        <v>0.41666666666666663</v>
      </c>
      <c r="D245" s="153">
        <v>1</v>
      </c>
      <c r="E245" s="154">
        <v>0.22916666666666663</v>
      </c>
      <c r="F245" s="162">
        <f t="shared" si="7"/>
        <v>2</v>
      </c>
    </row>
    <row r="246" spans="1:6" ht="12.75">
      <c r="A246" s="152" t="s">
        <v>378</v>
      </c>
      <c r="B246" s="153">
        <v>4</v>
      </c>
      <c r="C246" s="154">
        <v>0.3333333333333333</v>
      </c>
      <c r="D246" s="153">
        <v>0</v>
      </c>
      <c r="E246" s="155">
        <v>0</v>
      </c>
      <c r="F246" s="162">
        <f t="shared" si="7"/>
        <v>4</v>
      </c>
    </row>
    <row r="247" spans="1:6" ht="27" customHeight="1">
      <c r="A247" s="63" t="s">
        <v>401</v>
      </c>
      <c r="B247" s="159">
        <v>65</v>
      </c>
      <c r="C247" s="160">
        <v>0.3875868055555555</v>
      </c>
      <c r="D247" s="159">
        <v>11</v>
      </c>
      <c r="E247" s="160">
        <v>0.2541666666666666</v>
      </c>
      <c r="F247" s="159">
        <v>76</v>
      </c>
    </row>
    <row r="248" spans="1:5" ht="15">
      <c r="A248" s="131"/>
      <c r="B248" s="130"/>
      <c r="C248" s="133"/>
      <c r="D248" s="133"/>
      <c r="E248" s="133"/>
    </row>
    <row r="251" spans="1:7" s="20" customFormat="1" ht="60.75" customHeight="1">
      <c r="A251" s="19" t="s">
        <v>538</v>
      </c>
      <c r="B251" s="319" t="s">
        <v>539</v>
      </c>
      <c r="C251" s="319"/>
      <c r="D251" s="319"/>
      <c r="E251" s="319"/>
      <c r="F251" s="319"/>
      <c r="G251" s="141"/>
    </row>
    <row r="252" spans="1:6" s="20" customFormat="1" ht="39" customHeight="1">
      <c r="A252" s="328" t="s">
        <v>133</v>
      </c>
      <c r="B252" s="329" t="s">
        <v>500</v>
      </c>
      <c r="C252" s="330"/>
      <c r="D252" s="329" t="s">
        <v>501</v>
      </c>
      <c r="E252" s="330"/>
      <c r="F252" s="331" t="s">
        <v>502</v>
      </c>
    </row>
    <row r="253" spans="1:7" ht="24" customHeight="1">
      <c r="A253" s="328"/>
      <c r="B253" s="127" t="s">
        <v>504</v>
      </c>
      <c r="C253" s="124" t="s">
        <v>505</v>
      </c>
      <c r="D253" s="127" t="s">
        <v>504</v>
      </c>
      <c r="E253" s="124" t="s">
        <v>505</v>
      </c>
      <c r="F253" s="332"/>
      <c r="G253" s="141"/>
    </row>
    <row r="254" spans="1:6" ht="12.75">
      <c r="A254" s="152" t="s">
        <v>196</v>
      </c>
      <c r="B254" s="153">
        <v>0</v>
      </c>
      <c r="C254" s="155">
        <v>0</v>
      </c>
      <c r="D254" s="153">
        <v>1</v>
      </c>
      <c r="E254" s="154">
        <v>0.25</v>
      </c>
      <c r="F254" s="162">
        <f aca="true" t="shared" si="8" ref="F254:F265">B254+D254</f>
        <v>1</v>
      </c>
    </row>
    <row r="255" spans="1:6" ht="27" customHeight="1">
      <c r="A255" s="165" t="s">
        <v>197</v>
      </c>
      <c r="B255" s="153">
        <v>2</v>
      </c>
      <c r="C255" s="154">
        <v>0.33333333333333337</v>
      </c>
      <c r="D255" s="153">
        <v>0</v>
      </c>
      <c r="E255" s="155">
        <v>0</v>
      </c>
      <c r="F255" s="162">
        <f t="shared" si="8"/>
        <v>2</v>
      </c>
    </row>
    <row r="256" spans="1:6" ht="12.75">
      <c r="A256" s="152" t="s">
        <v>198</v>
      </c>
      <c r="B256" s="153">
        <v>19</v>
      </c>
      <c r="C256" s="154">
        <v>0.3333333333333333</v>
      </c>
      <c r="D256" s="153">
        <v>1</v>
      </c>
      <c r="E256" s="154">
        <v>0.20833333333333331</v>
      </c>
      <c r="F256" s="162">
        <f t="shared" si="8"/>
        <v>20</v>
      </c>
    </row>
    <row r="257" spans="1:6" ht="12.75">
      <c r="A257" s="152" t="s">
        <v>199</v>
      </c>
      <c r="B257" s="153">
        <v>2</v>
      </c>
      <c r="C257" s="154">
        <v>0.3333333333333333</v>
      </c>
      <c r="D257" s="153">
        <v>1</v>
      </c>
      <c r="E257" s="154">
        <v>0.20833333333333331</v>
      </c>
      <c r="F257" s="162">
        <f t="shared" si="8"/>
        <v>3</v>
      </c>
    </row>
    <row r="258" spans="1:6" ht="12.75">
      <c r="A258" s="152" t="s">
        <v>200</v>
      </c>
      <c r="B258" s="153">
        <v>29</v>
      </c>
      <c r="C258" s="154">
        <v>0.4114583333333334</v>
      </c>
      <c r="D258" s="153">
        <v>1</v>
      </c>
      <c r="E258" s="154">
        <v>0.25</v>
      </c>
      <c r="F258" s="162">
        <f t="shared" si="8"/>
        <v>30</v>
      </c>
    </row>
    <row r="259" spans="1:6" ht="12.75">
      <c r="A259" s="152" t="s">
        <v>201</v>
      </c>
      <c r="B259" s="153">
        <v>2</v>
      </c>
      <c r="C259" s="154">
        <v>0.35416666666666663</v>
      </c>
      <c r="D259" s="153">
        <v>0</v>
      </c>
      <c r="E259" s="155">
        <v>0</v>
      </c>
      <c r="F259" s="162">
        <f t="shared" si="8"/>
        <v>2</v>
      </c>
    </row>
    <row r="260" spans="1:6" ht="12.75">
      <c r="A260" s="152" t="s">
        <v>202</v>
      </c>
      <c r="B260" s="153">
        <v>3</v>
      </c>
      <c r="C260" s="154">
        <v>0.3333333333333333</v>
      </c>
      <c r="D260" s="153">
        <v>0</v>
      </c>
      <c r="E260" s="155">
        <v>0</v>
      </c>
      <c r="F260" s="162">
        <f t="shared" si="8"/>
        <v>3</v>
      </c>
    </row>
    <row r="261" spans="1:6" ht="12.75">
      <c r="A261" s="152" t="s">
        <v>203</v>
      </c>
      <c r="B261" s="153">
        <v>1</v>
      </c>
      <c r="C261" s="154">
        <v>0.35416666666666663</v>
      </c>
      <c r="D261" s="153">
        <v>0</v>
      </c>
      <c r="E261" s="155">
        <v>0</v>
      </c>
      <c r="F261" s="162">
        <f t="shared" si="8"/>
        <v>1</v>
      </c>
    </row>
    <row r="262" spans="1:6" ht="12.75">
      <c r="A262" s="152" t="s">
        <v>204</v>
      </c>
      <c r="B262" s="153">
        <v>2</v>
      </c>
      <c r="C262" s="154">
        <v>0.35416666666666663</v>
      </c>
      <c r="D262" s="153">
        <v>0</v>
      </c>
      <c r="E262" s="155">
        <v>0</v>
      </c>
      <c r="F262" s="162">
        <f t="shared" si="8"/>
        <v>2</v>
      </c>
    </row>
    <row r="263" spans="1:6" ht="12.75">
      <c r="A263" s="152" t="s">
        <v>205</v>
      </c>
      <c r="B263" s="153">
        <v>2</v>
      </c>
      <c r="C263" s="154">
        <v>0.35416666666666663</v>
      </c>
      <c r="D263" s="153">
        <v>1</v>
      </c>
      <c r="E263" s="154">
        <v>0.20833333333333331</v>
      </c>
      <c r="F263" s="162">
        <f t="shared" si="8"/>
        <v>3</v>
      </c>
    </row>
    <row r="264" spans="1:6" ht="12.75">
      <c r="A264" s="152" t="s">
        <v>206</v>
      </c>
      <c r="B264" s="153">
        <v>3</v>
      </c>
      <c r="C264" s="154">
        <v>0.3541666666666667</v>
      </c>
      <c r="D264" s="153">
        <v>1</v>
      </c>
      <c r="E264" s="154">
        <v>0.22916666666666663</v>
      </c>
      <c r="F264" s="162">
        <f t="shared" si="8"/>
        <v>4</v>
      </c>
    </row>
    <row r="265" spans="1:6" ht="27" customHeight="1">
      <c r="A265" s="63" t="s">
        <v>402</v>
      </c>
      <c r="B265" s="159">
        <v>65</v>
      </c>
      <c r="C265" s="160">
        <v>0.3515625</v>
      </c>
      <c r="D265" s="159">
        <v>6</v>
      </c>
      <c r="E265" s="160">
        <v>0.22569444444444442</v>
      </c>
      <c r="F265" s="159">
        <f t="shared" si="8"/>
        <v>71</v>
      </c>
    </row>
    <row r="267" ht="12" customHeight="1"/>
    <row r="269" spans="1:7" s="20" customFormat="1" ht="60.75" customHeight="1">
      <c r="A269" s="19" t="s">
        <v>540</v>
      </c>
      <c r="B269" s="319" t="s">
        <v>541</v>
      </c>
      <c r="C269" s="319"/>
      <c r="D269" s="319"/>
      <c r="E269" s="319"/>
      <c r="F269" s="319"/>
      <c r="G269" s="141"/>
    </row>
    <row r="270" spans="1:6" s="20" customFormat="1" ht="39" customHeight="1">
      <c r="A270" s="328" t="s">
        <v>133</v>
      </c>
      <c r="B270" s="329" t="s">
        <v>500</v>
      </c>
      <c r="C270" s="330"/>
      <c r="D270" s="329" t="s">
        <v>501</v>
      </c>
      <c r="E270" s="330"/>
      <c r="F270" s="331" t="s">
        <v>502</v>
      </c>
    </row>
    <row r="271" spans="1:7" ht="24" customHeight="1">
      <c r="A271" s="328"/>
      <c r="B271" s="127" t="s">
        <v>504</v>
      </c>
      <c r="C271" s="124" t="s">
        <v>505</v>
      </c>
      <c r="D271" s="127" t="s">
        <v>504</v>
      </c>
      <c r="E271" s="124" t="s">
        <v>505</v>
      </c>
      <c r="F271" s="332"/>
      <c r="G271" s="141"/>
    </row>
    <row r="272" spans="1:6" ht="12.75">
      <c r="A272" s="152" t="s">
        <v>391</v>
      </c>
      <c r="B272" s="153">
        <v>4</v>
      </c>
      <c r="C272" s="154">
        <v>0.3333333333333333</v>
      </c>
      <c r="D272" s="153">
        <v>0</v>
      </c>
      <c r="E272" s="155">
        <v>0</v>
      </c>
      <c r="F272" s="162">
        <f aca="true" t="shared" si="9" ref="F272:F279">B272+D272</f>
        <v>4</v>
      </c>
    </row>
    <row r="273" spans="1:6" ht="12.75">
      <c r="A273" s="152" t="s">
        <v>390</v>
      </c>
      <c r="B273" s="153">
        <v>4</v>
      </c>
      <c r="C273" s="154">
        <v>0.3333333333333333</v>
      </c>
      <c r="D273" s="153">
        <v>1</v>
      </c>
      <c r="E273" s="154">
        <v>0.20833333333333331</v>
      </c>
      <c r="F273" s="162">
        <f t="shared" si="9"/>
        <v>5</v>
      </c>
    </row>
    <row r="274" spans="1:6" ht="12.75">
      <c r="A274" s="152" t="s">
        <v>389</v>
      </c>
      <c r="B274" s="153">
        <v>4</v>
      </c>
      <c r="C274" s="154">
        <v>0.3333333333333333</v>
      </c>
      <c r="D274" s="153">
        <v>0</v>
      </c>
      <c r="E274" s="155">
        <v>0</v>
      </c>
      <c r="F274" s="162">
        <f t="shared" si="9"/>
        <v>4</v>
      </c>
    </row>
    <row r="275" spans="1:6" ht="12.75">
      <c r="A275" s="152" t="s">
        <v>388</v>
      </c>
      <c r="B275" s="153">
        <v>1</v>
      </c>
      <c r="C275" s="154">
        <v>0.3333333333333333</v>
      </c>
      <c r="D275" s="153">
        <v>0</v>
      </c>
      <c r="E275" s="155">
        <v>0</v>
      </c>
      <c r="F275" s="162">
        <f t="shared" si="9"/>
        <v>1</v>
      </c>
    </row>
    <row r="276" spans="1:6" ht="12.75">
      <c r="A276" s="152" t="s">
        <v>387</v>
      </c>
      <c r="B276" s="153">
        <v>12</v>
      </c>
      <c r="C276" s="154">
        <v>0.3333333333333333</v>
      </c>
      <c r="D276" s="153">
        <v>1</v>
      </c>
      <c r="E276" s="154">
        <v>0.21875</v>
      </c>
      <c r="F276" s="162">
        <f t="shared" si="9"/>
        <v>13</v>
      </c>
    </row>
    <row r="277" spans="1:6" ht="12.75">
      <c r="A277" s="152" t="s">
        <v>129</v>
      </c>
      <c r="B277" s="153">
        <v>22</v>
      </c>
      <c r="C277" s="154">
        <v>0.3333333333333333</v>
      </c>
      <c r="D277" s="153">
        <v>7</v>
      </c>
      <c r="E277" s="154">
        <v>0.25</v>
      </c>
      <c r="F277" s="162">
        <f t="shared" si="9"/>
        <v>29</v>
      </c>
    </row>
    <row r="278" spans="1:6" ht="12.75">
      <c r="A278" s="152" t="s">
        <v>386</v>
      </c>
      <c r="B278" s="153">
        <v>2</v>
      </c>
      <c r="C278" s="154">
        <v>0.34722222222222227</v>
      </c>
      <c r="D278" s="153">
        <v>2</v>
      </c>
      <c r="E278" s="154">
        <v>0.20833333333333331</v>
      </c>
      <c r="F278" s="162">
        <f t="shared" si="9"/>
        <v>4</v>
      </c>
    </row>
    <row r="279" spans="1:6" ht="12.75">
      <c r="A279" s="152" t="s">
        <v>385</v>
      </c>
      <c r="B279" s="153">
        <v>3</v>
      </c>
      <c r="C279" s="154">
        <v>0.3333333333333333</v>
      </c>
      <c r="D279" s="153">
        <v>0</v>
      </c>
      <c r="E279" s="155">
        <v>0</v>
      </c>
      <c r="F279" s="162">
        <f t="shared" si="9"/>
        <v>3</v>
      </c>
    </row>
    <row r="280" spans="1:6" ht="27" customHeight="1">
      <c r="A280" s="63" t="s">
        <v>404</v>
      </c>
      <c r="B280" s="159">
        <v>52</v>
      </c>
      <c r="C280" s="160">
        <v>0.3350694444444444</v>
      </c>
      <c r="D280" s="159">
        <v>11</v>
      </c>
      <c r="E280" s="160">
        <v>0.29513888888888884</v>
      </c>
      <c r="F280" s="159">
        <v>63</v>
      </c>
    </row>
    <row r="281" ht="12" customHeight="1"/>
  </sheetData>
  <mergeCells count="52">
    <mergeCell ref="B1:G1"/>
    <mergeCell ref="A2:A3"/>
    <mergeCell ref="B2:C2"/>
    <mergeCell ref="D2:E2"/>
    <mergeCell ref="F2:F3"/>
    <mergeCell ref="G2:G3"/>
    <mergeCell ref="A52:G52"/>
    <mergeCell ref="B53:F53"/>
    <mergeCell ref="A54:A55"/>
    <mergeCell ref="B54:C54"/>
    <mergeCell ref="D54:E54"/>
    <mergeCell ref="F54:F55"/>
    <mergeCell ref="A71:A72"/>
    <mergeCell ref="B71:C71"/>
    <mergeCell ref="D71:E71"/>
    <mergeCell ref="F71:F72"/>
    <mergeCell ref="A93:A94"/>
    <mergeCell ref="B93:C93"/>
    <mergeCell ref="D93:E93"/>
    <mergeCell ref="F93:F94"/>
    <mergeCell ref="A128:A129"/>
    <mergeCell ref="B128:C128"/>
    <mergeCell ref="D128:E128"/>
    <mergeCell ref="F128:F129"/>
    <mergeCell ref="A166:A167"/>
    <mergeCell ref="B166:C166"/>
    <mergeCell ref="D166:E166"/>
    <mergeCell ref="F166:F167"/>
    <mergeCell ref="A211:A212"/>
    <mergeCell ref="B211:C211"/>
    <mergeCell ref="D211:E211"/>
    <mergeCell ref="F211:F212"/>
    <mergeCell ref="A233:A234"/>
    <mergeCell ref="B233:C233"/>
    <mergeCell ref="D233:E233"/>
    <mergeCell ref="F233:F234"/>
    <mergeCell ref="A252:A253"/>
    <mergeCell ref="B252:C252"/>
    <mergeCell ref="D252:E252"/>
    <mergeCell ref="F252:F253"/>
    <mergeCell ref="A270:A271"/>
    <mergeCell ref="B270:C270"/>
    <mergeCell ref="D270:E270"/>
    <mergeCell ref="F270:F271"/>
    <mergeCell ref="B70:F70"/>
    <mergeCell ref="B92:F92"/>
    <mergeCell ref="B127:F127"/>
    <mergeCell ref="B165:F165"/>
    <mergeCell ref="B210:F210"/>
    <mergeCell ref="B232:F232"/>
    <mergeCell ref="B251:F251"/>
    <mergeCell ref="B269:F269"/>
  </mergeCells>
  <printOptions horizontalCentered="1"/>
  <pageMargins left="0" right="0" top="0.5905511811023623" bottom="0.5905511811023623" header="0.31496062992125984" footer="0.31496062992125984"/>
  <pageSetup horizontalDpi="600" verticalDpi="600" orientation="portrait" paperSize="9" r:id="rId2"/>
  <rowBreaks count="5" manualBreakCount="5">
    <brk id="91" max="255" man="1"/>
    <brk id="126" max="255" man="1"/>
    <brk id="164" max="255" man="1"/>
    <brk id="209" max="255" man="1"/>
    <brk id="250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1.140625" style="0" customWidth="1"/>
  </cols>
  <sheetData>
    <row r="1" spans="1:7" ht="61.5" customHeight="1">
      <c r="A1" s="86" t="s">
        <v>542</v>
      </c>
      <c r="B1" s="303" t="s">
        <v>581</v>
      </c>
      <c r="C1" s="284"/>
      <c r="D1" s="284"/>
      <c r="E1" s="284"/>
      <c r="F1" s="284"/>
      <c r="G1" s="285"/>
    </row>
    <row r="2" spans="1:8" s="123" customFormat="1" ht="30.75" customHeight="1">
      <c r="A2" s="286" t="s">
        <v>145</v>
      </c>
      <c r="B2" s="329" t="s">
        <v>500</v>
      </c>
      <c r="C2" s="330"/>
      <c r="D2" s="329" t="s">
        <v>501</v>
      </c>
      <c r="E2" s="330"/>
      <c r="F2" s="331" t="s">
        <v>502</v>
      </c>
      <c r="G2" s="327" t="s">
        <v>503</v>
      </c>
      <c r="H2" s="122"/>
    </row>
    <row r="3" spans="1:8" s="123" customFormat="1" ht="30.75" customHeight="1">
      <c r="A3" s="287"/>
      <c r="B3" s="127" t="s">
        <v>504</v>
      </c>
      <c r="C3" s="124" t="s">
        <v>505</v>
      </c>
      <c r="D3" s="127" t="s">
        <v>504</v>
      </c>
      <c r="E3" s="124" t="s">
        <v>505</v>
      </c>
      <c r="F3" s="332"/>
      <c r="G3" s="327"/>
      <c r="H3" s="122"/>
    </row>
    <row r="4" spans="1:7" s="140" customFormat="1" ht="13.5" customHeight="1">
      <c r="A4" s="6" t="s">
        <v>121</v>
      </c>
      <c r="B4" s="142">
        <v>10</v>
      </c>
      <c r="C4" s="135">
        <v>0.3506944444444444</v>
      </c>
      <c r="D4" s="142">
        <v>2</v>
      </c>
      <c r="E4" s="172">
        <v>0.22916666666666669</v>
      </c>
      <c r="F4" s="142">
        <v>12</v>
      </c>
      <c r="G4" s="147">
        <f>F4/$F$13*100</f>
        <v>4.181184668989547</v>
      </c>
    </row>
    <row r="5" spans="1:7" s="140" customFormat="1" ht="13.5" customHeight="1">
      <c r="A5" s="6" t="s">
        <v>122</v>
      </c>
      <c r="B5" s="143">
        <v>30</v>
      </c>
      <c r="C5" s="136">
        <v>0.3571428571428571</v>
      </c>
      <c r="D5" s="143">
        <v>1</v>
      </c>
      <c r="E5" s="136">
        <v>0.3125</v>
      </c>
      <c r="F5" s="143">
        <v>31</v>
      </c>
      <c r="G5" s="148">
        <f aca="true" t="shared" si="0" ref="G5:G13">F5/$F$13*100</f>
        <v>10.801393728222997</v>
      </c>
    </row>
    <row r="6" spans="1:7" s="140" customFormat="1" ht="13.5" customHeight="1">
      <c r="A6" s="6" t="s">
        <v>123</v>
      </c>
      <c r="B6" s="143">
        <v>47</v>
      </c>
      <c r="C6" s="137">
        <v>0.3499589646464646</v>
      </c>
      <c r="D6" s="143">
        <v>2</v>
      </c>
      <c r="E6" s="137">
        <v>0.25</v>
      </c>
      <c r="F6" s="143">
        <v>49</v>
      </c>
      <c r="G6" s="149">
        <f t="shared" si="0"/>
        <v>17.073170731707318</v>
      </c>
    </row>
    <row r="7" spans="1:7" s="140" customFormat="1" ht="13.5" customHeight="1">
      <c r="A7" s="6" t="s">
        <v>124</v>
      </c>
      <c r="B7" s="143">
        <v>48</v>
      </c>
      <c r="C7" s="137">
        <v>0.3498046875</v>
      </c>
      <c r="D7" s="143">
        <v>9</v>
      </c>
      <c r="E7" s="137">
        <v>0.20949074074074073</v>
      </c>
      <c r="F7" s="143">
        <v>57</v>
      </c>
      <c r="G7" s="149">
        <f t="shared" si="0"/>
        <v>19.860627177700348</v>
      </c>
    </row>
    <row r="8" spans="1:7" s="140" customFormat="1" ht="13.5" customHeight="1">
      <c r="A8" s="6" t="s">
        <v>125</v>
      </c>
      <c r="B8" s="143">
        <v>54</v>
      </c>
      <c r="C8" s="137">
        <v>0.38043981481481476</v>
      </c>
      <c r="D8" s="143">
        <v>8</v>
      </c>
      <c r="E8" s="137">
        <v>0.25892857142857145</v>
      </c>
      <c r="F8" s="143">
        <v>62</v>
      </c>
      <c r="G8" s="149">
        <f t="shared" si="0"/>
        <v>21.602787456445995</v>
      </c>
    </row>
    <row r="9" spans="1:7" s="140" customFormat="1" ht="13.5" customHeight="1">
      <c r="A9" s="6" t="s">
        <v>126</v>
      </c>
      <c r="B9" s="143">
        <v>8</v>
      </c>
      <c r="C9" s="137">
        <v>0.3984375</v>
      </c>
      <c r="D9" s="143">
        <v>0</v>
      </c>
      <c r="E9" s="173">
        <v>0</v>
      </c>
      <c r="F9" s="143">
        <v>8</v>
      </c>
      <c r="G9" s="149">
        <f t="shared" si="0"/>
        <v>2.7874564459930316</v>
      </c>
    </row>
    <row r="10" spans="1:7" s="140" customFormat="1" ht="13.5" customHeight="1">
      <c r="A10" s="6" t="s">
        <v>127</v>
      </c>
      <c r="B10" s="143">
        <v>35</v>
      </c>
      <c r="C10" s="137">
        <v>0.3888888888888889</v>
      </c>
      <c r="D10" s="143">
        <v>1</v>
      </c>
      <c r="E10" s="137">
        <v>0.2708333333333333</v>
      </c>
      <c r="F10" s="143">
        <v>36</v>
      </c>
      <c r="G10" s="149">
        <f t="shared" si="0"/>
        <v>12.543554006968641</v>
      </c>
    </row>
    <row r="11" spans="1:7" s="140" customFormat="1" ht="13.5" customHeight="1">
      <c r="A11" s="6" t="s">
        <v>128</v>
      </c>
      <c r="B11" s="143">
        <v>21</v>
      </c>
      <c r="C11" s="137">
        <v>0.353395061728395</v>
      </c>
      <c r="D11" s="143">
        <v>4</v>
      </c>
      <c r="E11" s="137">
        <v>0.26302083333333337</v>
      </c>
      <c r="F11" s="143">
        <v>25</v>
      </c>
      <c r="G11" s="149">
        <f t="shared" si="0"/>
        <v>8.710801393728223</v>
      </c>
    </row>
    <row r="12" spans="1:7" s="140" customFormat="1" ht="13.5" customHeight="1">
      <c r="A12" s="6" t="s">
        <v>129</v>
      </c>
      <c r="B12" s="143">
        <v>4</v>
      </c>
      <c r="C12" s="138">
        <v>0.34722222222222215</v>
      </c>
      <c r="D12" s="143">
        <v>3</v>
      </c>
      <c r="E12" s="138">
        <v>0.2222222222222222</v>
      </c>
      <c r="F12" s="143">
        <v>7</v>
      </c>
      <c r="G12" s="150">
        <f t="shared" si="0"/>
        <v>2.4390243902439024</v>
      </c>
    </row>
    <row r="13" spans="1:7" s="140" customFormat="1" ht="18" customHeight="1">
      <c r="A13" s="11" t="s">
        <v>130</v>
      </c>
      <c r="B13" s="129">
        <f>SUM(B4:B12)</f>
        <v>257</v>
      </c>
      <c r="C13" s="134">
        <f>SUM(C4:C12)/9</f>
        <v>0.363998271265343</v>
      </c>
      <c r="D13" s="129">
        <f>SUM(D4:D12)</f>
        <v>30</v>
      </c>
      <c r="E13" s="134">
        <f>SUM(E4:E12)/8</f>
        <v>0.2520202959656085</v>
      </c>
      <c r="F13" s="129">
        <f>SUM(F4:F12)</f>
        <v>287</v>
      </c>
      <c r="G13" s="151">
        <f t="shared" si="0"/>
        <v>100</v>
      </c>
    </row>
    <row r="15" ht="12.75">
      <c r="A15" s="125"/>
    </row>
    <row r="22" spans="3:5" ht="16.5">
      <c r="C22" s="174"/>
      <c r="D22" s="175" t="s">
        <v>500</v>
      </c>
      <c r="E22" s="176" t="s">
        <v>501</v>
      </c>
    </row>
    <row r="23" spans="3:5" ht="12.75">
      <c r="C23" s="166" t="s">
        <v>121</v>
      </c>
      <c r="D23" s="168">
        <v>10</v>
      </c>
      <c r="E23" s="168">
        <v>2</v>
      </c>
    </row>
    <row r="24" spans="3:5" ht="12.75">
      <c r="C24" s="166" t="s">
        <v>122</v>
      </c>
      <c r="D24" s="169">
        <v>30</v>
      </c>
      <c r="E24" s="169">
        <v>1</v>
      </c>
    </row>
    <row r="25" spans="3:5" ht="12.75">
      <c r="C25" s="166" t="s">
        <v>123</v>
      </c>
      <c r="D25" s="169">
        <v>49</v>
      </c>
      <c r="E25" s="169">
        <v>2</v>
      </c>
    </row>
    <row r="26" spans="3:5" ht="12.75">
      <c r="C26" s="166" t="s">
        <v>124</v>
      </c>
      <c r="D26" s="169">
        <v>48</v>
      </c>
      <c r="E26" s="169">
        <v>9</v>
      </c>
    </row>
    <row r="27" spans="3:5" ht="12.75">
      <c r="C27" s="166" t="s">
        <v>125</v>
      </c>
      <c r="D27" s="169">
        <v>54</v>
      </c>
      <c r="E27" s="169">
        <v>8</v>
      </c>
    </row>
    <row r="28" spans="3:5" ht="12.75">
      <c r="C28" s="166" t="s">
        <v>126</v>
      </c>
      <c r="D28" s="169">
        <v>8</v>
      </c>
      <c r="E28" s="169">
        <v>0</v>
      </c>
    </row>
    <row r="29" spans="3:5" ht="12.75">
      <c r="C29" s="166" t="s">
        <v>127</v>
      </c>
      <c r="D29" s="169">
        <v>35</v>
      </c>
      <c r="E29" s="169">
        <v>1</v>
      </c>
    </row>
    <row r="30" spans="3:5" ht="12.75">
      <c r="C30" s="166" t="s">
        <v>128</v>
      </c>
      <c r="D30" s="169">
        <v>21</v>
      </c>
      <c r="E30" s="169">
        <v>4</v>
      </c>
    </row>
    <row r="31" spans="3:5" ht="12.75">
      <c r="C31" s="166" t="s">
        <v>129</v>
      </c>
      <c r="D31" s="169">
        <v>4</v>
      </c>
      <c r="E31" s="169">
        <v>3</v>
      </c>
    </row>
    <row r="46" ht="27" customHeight="1">
      <c r="H46" s="126"/>
    </row>
    <row r="49" spans="1:7" ht="27" customHeight="1">
      <c r="A49" s="326" t="s">
        <v>132</v>
      </c>
      <c r="B49" s="326"/>
      <c r="C49" s="326"/>
      <c r="D49" s="326"/>
      <c r="E49" s="326"/>
      <c r="F49" s="326"/>
      <c r="G49" s="326"/>
    </row>
    <row r="51" spans="1:7" s="20" customFormat="1" ht="60.75" customHeight="1">
      <c r="A51" s="19" t="s">
        <v>543</v>
      </c>
      <c r="B51" s="295" t="s">
        <v>544</v>
      </c>
      <c r="C51" s="296"/>
      <c r="D51" s="296"/>
      <c r="E51" s="296"/>
      <c r="F51" s="297"/>
      <c r="G51" s="75"/>
    </row>
    <row r="52" spans="1:6" s="20" customFormat="1" ht="39" customHeight="1">
      <c r="A52" s="322" t="s">
        <v>133</v>
      </c>
      <c r="B52" s="329" t="s">
        <v>500</v>
      </c>
      <c r="C52" s="330"/>
      <c r="D52" s="329" t="s">
        <v>501</v>
      </c>
      <c r="E52" s="330"/>
      <c r="F52" s="331" t="s">
        <v>502</v>
      </c>
    </row>
    <row r="53" spans="1:6" ht="24" customHeight="1">
      <c r="A53" s="322"/>
      <c r="B53" s="127" t="s">
        <v>504</v>
      </c>
      <c r="C53" s="124" t="s">
        <v>505</v>
      </c>
      <c r="D53" s="127" t="s">
        <v>504</v>
      </c>
      <c r="E53" s="124" t="s">
        <v>505</v>
      </c>
      <c r="F53" s="332"/>
    </row>
    <row r="54" spans="1:6" s="140" customFormat="1" ht="12.75">
      <c r="A54" s="152" t="s">
        <v>232</v>
      </c>
      <c r="B54" s="153">
        <v>2</v>
      </c>
      <c r="C54" s="154">
        <v>0.3333333333333333</v>
      </c>
      <c r="D54" s="153">
        <v>0</v>
      </c>
      <c r="E54" s="155">
        <v>0</v>
      </c>
      <c r="F54" s="162">
        <v>2</v>
      </c>
    </row>
    <row r="55" spans="1:6" s="140" customFormat="1" ht="12.75">
      <c r="A55" s="152" t="s">
        <v>231</v>
      </c>
      <c r="B55" s="153">
        <v>1</v>
      </c>
      <c r="C55" s="154">
        <v>0.3333333333333333</v>
      </c>
      <c r="D55" s="153">
        <v>0</v>
      </c>
      <c r="E55" s="155">
        <v>0</v>
      </c>
      <c r="F55" s="162">
        <v>1</v>
      </c>
    </row>
    <row r="56" spans="1:6" s="140" customFormat="1" ht="12.75">
      <c r="A56" s="152" t="s">
        <v>230</v>
      </c>
      <c r="B56" s="153">
        <v>2</v>
      </c>
      <c r="C56" s="154">
        <v>0.39583333333333337</v>
      </c>
      <c r="D56" s="153">
        <v>0</v>
      </c>
      <c r="E56" s="155">
        <v>0</v>
      </c>
      <c r="F56" s="162">
        <v>2</v>
      </c>
    </row>
    <row r="57" spans="1:6" s="140" customFormat="1" ht="12.75">
      <c r="A57" s="152" t="s">
        <v>121</v>
      </c>
      <c r="B57" s="153">
        <v>0</v>
      </c>
      <c r="C57" s="155">
        <v>0</v>
      </c>
      <c r="D57" s="153">
        <v>2</v>
      </c>
      <c r="E57" s="170">
        <v>0.22916666666666669</v>
      </c>
      <c r="F57" s="162">
        <v>2</v>
      </c>
    </row>
    <row r="58" spans="1:6" s="140" customFormat="1" ht="12.75">
      <c r="A58" s="152" t="s">
        <v>229</v>
      </c>
      <c r="B58" s="153">
        <v>3</v>
      </c>
      <c r="C58" s="154">
        <v>0.375</v>
      </c>
      <c r="D58" s="153">
        <v>0</v>
      </c>
      <c r="E58" s="155">
        <v>0</v>
      </c>
      <c r="F58" s="162">
        <v>3</v>
      </c>
    </row>
    <row r="59" spans="1:6" s="140" customFormat="1" ht="12.75">
      <c r="A59" s="152" t="s">
        <v>228</v>
      </c>
      <c r="B59" s="153">
        <v>1</v>
      </c>
      <c r="C59" s="154">
        <v>0.3333333333333333</v>
      </c>
      <c r="D59" s="153">
        <v>0</v>
      </c>
      <c r="E59" s="155">
        <v>0</v>
      </c>
      <c r="F59" s="162">
        <v>1</v>
      </c>
    </row>
    <row r="60" spans="1:6" s="140" customFormat="1" ht="12.75">
      <c r="A60" s="152" t="s">
        <v>227</v>
      </c>
      <c r="B60" s="153">
        <v>1</v>
      </c>
      <c r="C60" s="154">
        <v>0.3333333333333333</v>
      </c>
      <c r="D60" s="153">
        <v>0</v>
      </c>
      <c r="E60" s="155">
        <v>0</v>
      </c>
      <c r="F60" s="162">
        <v>1</v>
      </c>
    </row>
    <row r="61" spans="1:6" s="140" customFormat="1" ht="27" customHeight="1">
      <c r="A61" s="63" t="s">
        <v>152</v>
      </c>
      <c r="B61" s="159">
        <v>10</v>
      </c>
      <c r="C61" s="160">
        <v>0.3506944444444444</v>
      </c>
      <c r="D61" s="159">
        <v>2</v>
      </c>
      <c r="E61" s="171">
        <v>0.22916666666666669</v>
      </c>
      <c r="F61" s="159">
        <v>12</v>
      </c>
    </row>
    <row r="63" s="60" customFormat="1" ht="12.75">
      <c r="A63" s="121"/>
    </row>
    <row r="64" spans="1:7" s="20" customFormat="1" ht="60.75" customHeight="1">
      <c r="A64" s="19" t="s">
        <v>545</v>
      </c>
      <c r="B64" s="295" t="s">
        <v>546</v>
      </c>
      <c r="C64" s="296"/>
      <c r="D64" s="296"/>
      <c r="E64" s="296"/>
      <c r="F64" s="297"/>
      <c r="G64" s="75"/>
    </row>
    <row r="65" spans="1:6" s="20" customFormat="1" ht="39" customHeight="1">
      <c r="A65" s="322" t="s">
        <v>133</v>
      </c>
      <c r="B65" s="329" t="s">
        <v>500</v>
      </c>
      <c r="C65" s="330"/>
      <c r="D65" s="329" t="s">
        <v>501</v>
      </c>
      <c r="E65" s="330"/>
      <c r="F65" s="331" t="s">
        <v>502</v>
      </c>
    </row>
    <row r="66" spans="1:6" ht="24" customHeight="1">
      <c r="A66" s="322"/>
      <c r="B66" s="127" t="s">
        <v>504</v>
      </c>
      <c r="C66" s="124" t="s">
        <v>505</v>
      </c>
      <c r="D66" s="127" t="s">
        <v>504</v>
      </c>
      <c r="E66" s="124" t="s">
        <v>505</v>
      </c>
      <c r="F66" s="332"/>
    </row>
    <row r="67" spans="1:6" s="140" customFormat="1" ht="12.75">
      <c r="A67" s="152" t="s">
        <v>248</v>
      </c>
      <c r="B67" s="153">
        <v>2</v>
      </c>
      <c r="C67" s="154">
        <v>0.375</v>
      </c>
      <c r="D67" s="153">
        <v>0</v>
      </c>
      <c r="E67" s="155">
        <v>0</v>
      </c>
      <c r="F67" s="162">
        <v>2</v>
      </c>
    </row>
    <row r="68" spans="1:6" s="140" customFormat="1" ht="12.75">
      <c r="A68" s="152" t="s">
        <v>238</v>
      </c>
      <c r="B68" s="153">
        <v>1</v>
      </c>
      <c r="C68" s="154">
        <v>0.35416666666666663</v>
      </c>
      <c r="D68" s="153">
        <v>0</v>
      </c>
      <c r="E68" s="155">
        <v>0</v>
      </c>
      <c r="F68" s="162">
        <v>1</v>
      </c>
    </row>
    <row r="69" spans="1:6" s="140" customFormat="1" ht="12.75">
      <c r="A69" s="152" t="s">
        <v>241</v>
      </c>
      <c r="B69" s="153">
        <v>3</v>
      </c>
      <c r="C69" s="154">
        <v>0.35416666666666663</v>
      </c>
      <c r="D69" s="153">
        <v>0</v>
      </c>
      <c r="E69" s="155">
        <v>0</v>
      </c>
      <c r="F69" s="162">
        <v>3</v>
      </c>
    </row>
    <row r="70" spans="1:6" s="140" customFormat="1" ht="12.75">
      <c r="A70" s="152" t="s">
        <v>249</v>
      </c>
      <c r="B70" s="153">
        <v>0</v>
      </c>
      <c r="C70" s="155">
        <v>0</v>
      </c>
      <c r="D70" s="153">
        <v>1</v>
      </c>
      <c r="E70" s="170">
        <v>0.3125</v>
      </c>
      <c r="F70" s="162">
        <v>1</v>
      </c>
    </row>
    <row r="71" spans="1:6" s="140" customFormat="1" ht="12.75">
      <c r="A71" s="152" t="s">
        <v>244</v>
      </c>
      <c r="B71" s="153">
        <v>2</v>
      </c>
      <c r="C71" s="154">
        <v>0.35416666666666663</v>
      </c>
      <c r="D71" s="153">
        <v>0</v>
      </c>
      <c r="E71" s="155">
        <v>0</v>
      </c>
      <c r="F71" s="162">
        <v>2</v>
      </c>
    </row>
    <row r="72" spans="1:6" s="140" customFormat="1" ht="12.75">
      <c r="A72" s="152" t="s">
        <v>122</v>
      </c>
      <c r="B72" s="153">
        <v>18</v>
      </c>
      <c r="C72" s="154">
        <v>0.35416666666666663</v>
      </c>
      <c r="D72" s="153">
        <v>0</v>
      </c>
      <c r="E72" s="155">
        <v>0</v>
      </c>
      <c r="F72" s="162">
        <v>18</v>
      </c>
    </row>
    <row r="73" spans="1:6" s="140" customFormat="1" ht="12.75">
      <c r="A73" s="152" t="s">
        <v>250</v>
      </c>
      <c r="B73" s="153">
        <v>2</v>
      </c>
      <c r="C73" s="154">
        <v>0.35416666666666663</v>
      </c>
      <c r="D73" s="153">
        <v>0</v>
      </c>
      <c r="E73" s="155">
        <v>0</v>
      </c>
      <c r="F73" s="162">
        <v>2</v>
      </c>
    </row>
    <row r="74" spans="1:6" s="140" customFormat="1" ht="12.75">
      <c r="A74" s="152" t="s">
        <v>251</v>
      </c>
      <c r="B74" s="153">
        <v>2</v>
      </c>
      <c r="C74" s="154">
        <v>0.35416666666666663</v>
      </c>
      <c r="D74" s="153">
        <v>0</v>
      </c>
      <c r="E74" s="155">
        <v>0</v>
      </c>
      <c r="F74" s="162">
        <v>2</v>
      </c>
    </row>
    <row r="75" spans="1:6" s="140" customFormat="1" ht="27" customHeight="1">
      <c r="A75" s="63" t="s">
        <v>422</v>
      </c>
      <c r="B75" s="159">
        <v>30</v>
      </c>
      <c r="C75" s="160">
        <v>0.3571428571428571</v>
      </c>
      <c r="D75" s="159">
        <v>1</v>
      </c>
      <c r="E75" s="171">
        <v>0.3125</v>
      </c>
      <c r="F75" s="159">
        <v>31</v>
      </c>
    </row>
    <row r="78" spans="1:7" s="20" customFormat="1" ht="60.75" customHeight="1">
      <c r="A78" s="19" t="s">
        <v>547</v>
      </c>
      <c r="B78" s="295" t="s">
        <v>548</v>
      </c>
      <c r="C78" s="296"/>
      <c r="D78" s="296"/>
      <c r="E78" s="296"/>
      <c r="F78" s="297"/>
      <c r="G78" s="75"/>
    </row>
    <row r="79" spans="1:6" s="20" customFormat="1" ht="39" customHeight="1">
      <c r="A79" s="322" t="s">
        <v>133</v>
      </c>
      <c r="B79" s="329" t="s">
        <v>500</v>
      </c>
      <c r="C79" s="330"/>
      <c r="D79" s="329" t="s">
        <v>501</v>
      </c>
      <c r="E79" s="330"/>
      <c r="F79" s="331" t="s">
        <v>502</v>
      </c>
    </row>
    <row r="80" spans="1:6" ht="24" customHeight="1">
      <c r="A80" s="322"/>
      <c r="B80" s="127" t="s">
        <v>504</v>
      </c>
      <c r="C80" s="124" t="s">
        <v>505</v>
      </c>
      <c r="D80" s="127" t="s">
        <v>504</v>
      </c>
      <c r="E80" s="124" t="s">
        <v>505</v>
      </c>
      <c r="F80" s="332"/>
    </row>
    <row r="81" spans="1:9" s="140" customFormat="1" ht="12.75">
      <c r="A81" s="152" t="s">
        <v>181</v>
      </c>
      <c r="B81" s="153">
        <v>1</v>
      </c>
      <c r="C81" s="154">
        <v>0.35416666666666663</v>
      </c>
      <c r="D81" s="153">
        <v>0</v>
      </c>
      <c r="E81" s="155">
        <v>0</v>
      </c>
      <c r="F81" s="162">
        <v>1</v>
      </c>
      <c r="H81"/>
      <c r="I81"/>
    </row>
    <row r="82" spans="1:9" s="140" customFormat="1" ht="12.75">
      <c r="A82" s="152" t="s">
        <v>182</v>
      </c>
      <c r="B82" s="153">
        <v>1</v>
      </c>
      <c r="C82" s="154">
        <v>0.3333333333333333</v>
      </c>
      <c r="D82" s="153">
        <v>0</v>
      </c>
      <c r="E82" s="155">
        <v>0</v>
      </c>
      <c r="F82" s="162">
        <v>1</v>
      </c>
      <c r="H82"/>
      <c r="I82"/>
    </row>
    <row r="83" spans="1:9" s="140" customFormat="1" ht="12.75">
      <c r="A83" s="152" t="s">
        <v>183</v>
      </c>
      <c r="B83" s="153">
        <v>1</v>
      </c>
      <c r="C83" s="154">
        <v>0.35416666666666663</v>
      </c>
      <c r="D83" s="153">
        <v>0</v>
      </c>
      <c r="E83" s="155">
        <v>0</v>
      </c>
      <c r="F83" s="162">
        <v>1</v>
      </c>
      <c r="H83"/>
      <c r="I83"/>
    </row>
    <row r="84" spans="1:9" s="140" customFormat="1" ht="12.75">
      <c r="A84" s="152" t="s">
        <v>166</v>
      </c>
      <c r="B84" s="153">
        <v>2</v>
      </c>
      <c r="C84" s="154">
        <v>0.35416666666666663</v>
      </c>
      <c r="D84" s="153">
        <v>1</v>
      </c>
      <c r="E84" s="170">
        <v>0.25</v>
      </c>
      <c r="F84" s="162">
        <v>3</v>
      </c>
      <c r="H84"/>
      <c r="I84"/>
    </row>
    <row r="85" spans="1:9" s="140" customFormat="1" ht="12.75">
      <c r="A85" s="152" t="s">
        <v>184</v>
      </c>
      <c r="B85" s="153">
        <v>1</v>
      </c>
      <c r="C85" s="154">
        <v>0.3333333333333333</v>
      </c>
      <c r="D85" s="153">
        <v>0</v>
      </c>
      <c r="E85" s="155">
        <v>0</v>
      </c>
      <c r="F85" s="162">
        <v>1</v>
      </c>
      <c r="H85"/>
      <c r="I85"/>
    </row>
    <row r="86" spans="1:9" s="140" customFormat="1" ht="12.75">
      <c r="A86" s="152" t="s">
        <v>185</v>
      </c>
      <c r="B86" s="153">
        <v>1</v>
      </c>
      <c r="C86" s="154">
        <v>0.3333333333333333</v>
      </c>
      <c r="D86" s="153">
        <v>0</v>
      </c>
      <c r="E86" s="155">
        <v>0</v>
      </c>
      <c r="F86" s="162">
        <v>1</v>
      </c>
      <c r="H86"/>
      <c r="I86"/>
    </row>
    <row r="87" spans="1:9" s="140" customFormat="1" ht="12.75">
      <c r="A87" s="152" t="s">
        <v>175</v>
      </c>
      <c r="B87" s="153">
        <v>33</v>
      </c>
      <c r="C87" s="154">
        <v>0.35204326923076923</v>
      </c>
      <c r="D87" s="153">
        <v>0</v>
      </c>
      <c r="E87" s="155">
        <v>0</v>
      </c>
      <c r="F87" s="162">
        <v>35</v>
      </c>
      <c r="H87"/>
      <c r="I87"/>
    </row>
    <row r="88" spans="1:9" s="140" customFormat="1" ht="12.75">
      <c r="A88" s="152" t="s">
        <v>186</v>
      </c>
      <c r="B88" s="153">
        <v>3</v>
      </c>
      <c r="C88" s="154">
        <v>0.375</v>
      </c>
      <c r="D88" s="153">
        <v>0</v>
      </c>
      <c r="E88" s="155">
        <v>0</v>
      </c>
      <c r="F88" s="162">
        <v>3</v>
      </c>
      <c r="H88"/>
      <c r="I88"/>
    </row>
    <row r="89" spans="1:9" s="140" customFormat="1" ht="12.75">
      <c r="A89" s="152" t="s">
        <v>187</v>
      </c>
      <c r="B89" s="153">
        <v>2</v>
      </c>
      <c r="C89" s="154">
        <v>0.3333333333333333</v>
      </c>
      <c r="D89" s="153">
        <v>0</v>
      </c>
      <c r="E89" s="155">
        <v>0</v>
      </c>
      <c r="F89" s="162">
        <v>2</v>
      </c>
      <c r="H89"/>
      <c r="I89"/>
    </row>
    <row r="90" spans="1:9" s="140" customFormat="1" ht="12.75">
      <c r="A90" s="152" t="s">
        <v>177</v>
      </c>
      <c r="B90" s="153">
        <v>1</v>
      </c>
      <c r="C90" s="154">
        <v>0.35416666666666663</v>
      </c>
      <c r="D90" s="153">
        <v>1</v>
      </c>
      <c r="E90" s="170">
        <v>0.25</v>
      </c>
      <c r="F90" s="162">
        <v>2</v>
      </c>
      <c r="H90"/>
      <c r="I90"/>
    </row>
    <row r="91" spans="1:9" s="140" customFormat="1" ht="12.75">
      <c r="A91" s="152" t="s">
        <v>188</v>
      </c>
      <c r="B91" s="153">
        <v>1</v>
      </c>
      <c r="C91" s="154">
        <v>0.375</v>
      </c>
      <c r="D91" s="153">
        <v>0</v>
      </c>
      <c r="E91" s="155">
        <v>0</v>
      </c>
      <c r="F91" s="162">
        <v>1</v>
      </c>
      <c r="H91"/>
      <c r="I91"/>
    </row>
    <row r="92" spans="1:6" s="140" customFormat="1" ht="27" customHeight="1">
      <c r="A92" s="63" t="s">
        <v>393</v>
      </c>
      <c r="B92" s="159">
        <v>47</v>
      </c>
      <c r="C92" s="171">
        <v>0.35018575174825173</v>
      </c>
      <c r="D92" s="159">
        <v>2</v>
      </c>
      <c r="E92" s="171">
        <v>0.25</v>
      </c>
      <c r="F92" s="159">
        <v>49</v>
      </c>
    </row>
    <row r="95" spans="1:7" s="20" customFormat="1" ht="60.75" customHeight="1">
      <c r="A95" s="19" t="s">
        <v>549</v>
      </c>
      <c r="B95" s="295" t="s">
        <v>550</v>
      </c>
      <c r="C95" s="296"/>
      <c r="D95" s="296"/>
      <c r="E95" s="296"/>
      <c r="F95" s="297"/>
      <c r="G95" s="75"/>
    </row>
    <row r="96" spans="1:6" s="20" customFormat="1" ht="39" customHeight="1">
      <c r="A96" s="322" t="s">
        <v>133</v>
      </c>
      <c r="B96" s="329" t="s">
        <v>500</v>
      </c>
      <c r="C96" s="330"/>
      <c r="D96" s="329" t="s">
        <v>501</v>
      </c>
      <c r="E96" s="330"/>
      <c r="F96" s="331" t="s">
        <v>502</v>
      </c>
    </row>
    <row r="97" spans="1:6" ht="24" customHeight="1">
      <c r="A97" s="322"/>
      <c r="B97" s="127" t="s">
        <v>504</v>
      </c>
      <c r="C97" s="124" t="s">
        <v>505</v>
      </c>
      <c r="D97" s="127" t="s">
        <v>504</v>
      </c>
      <c r="E97" s="124" t="s">
        <v>505</v>
      </c>
      <c r="F97" s="332"/>
    </row>
    <row r="98" spans="1:6" s="140" customFormat="1" ht="12.75">
      <c r="A98" s="152" t="s">
        <v>292</v>
      </c>
      <c r="B98" s="153">
        <v>1</v>
      </c>
      <c r="C98" s="154">
        <v>0.375</v>
      </c>
      <c r="D98" s="153">
        <v>0</v>
      </c>
      <c r="E98" s="155">
        <v>0</v>
      </c>
      <c r="F98" s="162">
        <v>1</v>
      </c>
    </row>
    <row r="99" spans="1:6" s="140" customFormat="1" ht="12.75">
      <c r="A99" s="152" t="s">
        <v>272</v>
      </c>
      <c r="B99" s="153">
        <v>2</v>
      </c>
      <c r="C99" s="154">
        <v>0.3541666666666667</v>
      </c>
      <c r="D99" s="153">
        <v>1</v>
      </c>
      <c r="E99" s="170">
        <v>0.20833333333333331</v>
      </c>
      <c r="F99" s="162">
        <v>3</v>
      </c>
    </row>
    <row r="100" spans="1:6" s="140" customFormat="1" ht="12.75">
      <c r="A100" s="152" t="s">
        <v>273</v>
      </c>
      <c r="B100" s="153">
        <v>4</v>
      </c>
      <c r="C100" s="154">
        <v>0.34375</v>
      </c>
      <c r="D100" s="153">
        <v>1</v>
      </c>
      <c r="E100" s="170">
        <v>0.19444444444444448</v>
      </c>
      <c r="F100" s="162">
        <v>5</v>
      </c>
    </row>
    <row r="101" spans="1:6" s="140" customFormat="1" ht="12.75">
      <c r="A101" s="152" t="s">
        <v>275</v>
      </c>
      <c r="B101" s="153">
        <v>3</v>
      </c>
      <c r="C101" s="154">
        <v>0.3541666666666667</v>
      </c>
      <c r="D101" s="153">
        <v>1</v>
      </c>
      <c r="E101" s="170">
        <v>0.20833333333333331</v>
      </c>
      <c r="F101" s="162">
        <v>4</v>
      </c>
    </row>
    <row r="102" spans="1:6" s="140" customFormat="1" ht="12.75">
      <c r="A102" s="152" t="s">
        <v>277</v>
      </c>
      <c r="B102" s="153">
        <v>3</v>
      </c>
      <c r="C102" s="154">
        <v>0.3541666666666667</v>
      </c>
      <c r="D102" s="153">
        <v>1</v>
      </c>
      <c r="E102" s="170">
        <v>0.22916666666666669</v>
      </c>
      <c r="F102" s="162">
        <v>4</v>
      </c>
    </row>
    <row r="103" spans="1:6" s="140" customFormat="1" ht="12.75">
      <c r="A103" s="152" t="s">
        <v>124</v>
      </c>
      <c r="B103" s="153">
        <v>27</v>
      </c>
      <c r="C103" s="154">
        <v>0.341796875</v>
      </c>
      <c r="D103" s="153">
        <v>4</v>
      </c>
      <c r="E103" s="170">
        <v>0.20833333333333334</v>
      </c>
      <c r="F103" s="162">
        <v>31</v>
      </c>
    </row>
    <row r="104" spans="1:6" s="140" customFormat="1" ht="12.75">
      <c r="A104" s="152" t="s">
        <v>278</v>
      </c>
      <c r="B104" s="153">
        <v>2</v>
      </c>
      <c r="C104" s="154">
        <v>0.375</v>
      </c>
      <c r="D104" s="153">
        <v>0</v>
      </c>
      <c r="E104" s="155">
        <v>0</v>
      </c>
      <c r="F104" s="162">
        <v>2</v>
      </c>
    </row>
    <row r="105" spans="1:6" s="140" customFormat="1" ht="12.75">
      <c r="A105" s="152" t="s">
        <v>280</v>
      </c>
      <c r="B105" s="153">
        <v>1</v>
      </c>
      <c r="C105" s="154">
        <v>0.3333333333333333</v>
      </c>
      <c r="D105" s="153">
        <v>1</v>
      </c>
      <c r="E105" s="170">
        <v>0.20833333333333331</v>
      </c>
      <c r="F105" s="162">
        <v>2</v>
      </c>
    </row>
    <row r="106" spans="1:6" s="140" customFormat="1" ht="12.75">
      <c r="A106" s="152" t="s">
        <v>293</v>
      </c>
      <c r="B106" s="153">
        <v>1</v>
      </c>
      <c r="C106" s="154">
        <v>0.3333333333333333</v>
      </c>
      <c r="D106" s="153">
        <v>0</v>
      </c>
      <c r="E106" s="155">
        <v>0</v>
      </c>
      <c r="F106" s="162">
        <v>1</v>
      </c>
    </row>
    <row r="107" spans="1:6" s="140" customFormat="1" ht="12.75">
      <c r="A107" s="152" t="s">
        <v>289</v>
      </c>
      <c r="B107" s="153">
        <v>4</v>
      </c>
      <c r="C107" s="154">
        <v>0.3333333333333333</v>
      </c>
      <c r="D107" s="153">
        <v>0</v>
      </c>
      <c r="E107" s="155">
        <v>0</v>
      </c>
      <c r="F107" s="162">
        <v>4</v>
      </c>
    </row>
    <row r="108" spans="1:6" s="140" customFormat="1" ht="27" customHeight="1">
      <c r="A108" s="63" t="s">
        <v>298</v>
      </c>
      <c r="B108" s="159">
        <v>48</v>
      </c>
      <c r="C108" s="160">
        <v>0.3498046875</v>
      </c>
      <c r="D108" s="159">
        <v>9</v>
      </c>
      <c r="E108" s="171">
        <v>0.20949074074074073</v>
      </c>
      <c r="F108" s="159">
        <v>57</v>
      </c>
    </row>
    <row r="111" spans="1:7" s="20" customFormat="1" ht="60.75" customHeight="1">
      <c r="A111" s="19" t="s">
        <v>551</v>
      </c>
      <c r="B111" s="295" t="s">
        <v>552</v>
      </c>
      <c r="C111" s="296"/>
      <c r="D111" s="296"/>
      <c r="E111" s="296"/>
      <c r="F111" s="297"/>
      <c r="G111" s="75"/>
    </row>
    <row r="112" spans="1:6" s="20" customFormat="1" ht="39" customHeight="1">
      <c r="A112" s="322" t="s">
        <v>133</v>
      </c>
      <c r="B112" s="329" t="s">
        <v>500</v>
      </c>
      <c r="C112" s="330"/>
      <c r="D112" s="329" t="s">
        <v>501</v>
      </c>
      <c r="E112" s="330"/>
      <c r="F112" s="331" t="s">
        <v>502</v>
      </c>
    </row>
    <row r="113" spans="1:6" ht="24" customHeight="1">
      <c r="A113" s="322"/>
      <c r="B113" s="127" t="s">
        <v>504</v>
      </c>
      <c r="C113" s="124" t="s">
        <v>505</v>
      </c>
      <c r="D113" s="127" t="s">
        <v>504</v>
      </c>
      <c r="E113" s="124" t="s">
        <v>505</v>
      </c>
      <c r="F113" s="332"/>
    </row>
    <row r="114" spans="1:6" s="140" customFormat="1" ht="12.75">
      <c r="A114" s="152" t="s">
        <v>336</v>
      </c>
      <c r="B114" s="153">
        <v>4</v>
      </c>
      <c r="C114" s="154">
        <v>0.3958333333333333</v>
      </c>
      <c r="D114" s="153">
        <v>0</v>
      </c>
      <c r="E114" s="155">
        <v>0</v>
      </c>
      <c r="F114" s="162">
        <v>4</v>
      </c>
    </row>
    <row r="115" spans="1:6" s="140" customFormat="1" ht="12.75">
      <c r="A115" s="152" t="s">
        <v>335</v>
      </c>
      <c r="B115" s="153">
        <v>4</v>
      </c>
      <c r="C115" s="154">
        <v>0.3333333333333333</v>
      </c>
      <c r="D115" s="153">
        <v>0</v>
      </c>
      <c r="E115" s="155">
        <v>0</v>
      </c>
      <c r="F115" s="162">
        <v>4</v>
      </c>
    </row>
    <row r="116" spans="1:6" s="140" customFormat="1" ht="12.75">
      <c r="A116" s="152" t="s">
        <v>125</v>
      </c>
      <c r="B116" s="153">
        <v>11</v>
      </c>
      <c r="C116" s="154">
        <v>0.4288194444444445</v>
      </c>
      <c r="D116" s="153">
        <v>0</v>
      </c>
      <c r="E116" s="155">
        <v>0</v>
      </c>
      <c r="F116" s="162">
        <v>11</v>
      </c>
    </row>
    <row r="117" spans="1:6" s="140" customFormat="1" ht="12.75">
      <c r="A117" s="152" t="s">
        <v>330</v>
      </c>
      <c r="B117" s="153">
        <v>3</v>
      </c>
      <c r="C117" s="154">
        <v>0.375</v>
      </c>
      <c r="D117" s="153">
        <v>0</v>
      </c>
      <c r="E117" s="155">
        <v>0</v>
      </c>
      <c r="F117" s="162">
        <v>3</v>
      </c>
    </row>
    <row r="118" spans="1:6" s="140" customFormat="1" ht="12.75">
      <c r="A118" s="152" t="s">
        <v>329</v>
      </c>
      <c r="B118" s="153">
        <v>2</v>
      </c>
      <c r="C118" s="154">
        <v>0.375</v>
      </c>
      <c r="D118" s="153">
        <v>1</v>
      </c>
      <c r="E118" s="170">
        <v>0.29166666666666663</v>
      </c>
      <c r="F118" s="162">
        <v>3</v>
      </c>
    </row>
    <row r="119" spans="1:6" s="140" customFormat="1" ht="12.75">
      <c r="A119" s="152" t="s">
        <v>337</v>
      </c>
      <c r="B119" s="153">
        <v>1</v>
      </c>
      <c r="C119" s="154">
        <v>0.375</v>
      </c>
      <c r="D119" s="153">
        <v>0</v>
      </c>
      <c r="E119" s="155">
        <v>0</v>
      </c>
      <c r="F119" s="162">
        <v>1</v>
      </c>
    </row>
    <row r="120" spans="1:6" s="140" customFormat="1" ht="12.75">
      <c r="A120" s="152" t="s">
        <v>338</v>
      </c>
      <c r="B120" s="153">
        <v>2</v>
      </c>
      <c r="C120" s="154">
        <v>0.3333333333333333</v>
      </c>
      <c r="D120" s="153">
        <v>1</v>
      </c>
      <c r="E120" s="170">
        <v>0.20833333333333331</v>
      </c>
      <c r="F120" s="162">
        <v>3</v>
      </c>
    </row>
    <row r="121" spans="1:6" s="140" customFormat="1" ht="12.75">
      <c r="A121" s="152" t="s">
        <v>339</v>
      </c>
      <c r="B121" s="153">
        <v>1</v>
      </c>
      <c r="C121" s="154">
        <v>0.375</v>
      </c>
      <c r="D121" s="153">
        <v>0</v>
      </c>
      <c r="E121" s="155">
        <v>0</v>
      </c>
      <c r="F121" s="162">
        <v>1</v>
      </c>
    </row>
    <row r="122" spans="1:6" ht="12.75">
      <c r="A122" s="152" t="s">
        <v>340</v>
      </c>
      <c r="B122" s="153">
        <v>0</v>
      </c>
      <c r="C122" s="155">
        <v>0</v>
      </c>
      <c r="D122" s="153">
        <v>1</v>
      </c>
      <c r="E122" s="154">
        <v>0.27083333333333337</v>
      </c>
      <c r="F122" s="162">
        <v>1</v>
      </c>
    </row>
    <row r="123" spans="1:6" s="140" customFormat="1" ht="12.75">
      <c r="A123" s="152" t="s">
        <v>323</v>
      </c>
      <c r="B123" s="153">
        <v>2</v>
      </c>
      <c r="C123" s="154">
        <v>0.3333333333333333</v>
      </c>
      <c r="D123" s="153">
        <v>0</v>
      </c>
      <c r="E123" s="155">
        <v>0</v>
      </c>
      <c r="F123" s="162">
        <v>2</v>
      </c>
    </row>
    <row r="124" spans="1:6" s="140" customFormat="1" ht="12.75">
      <c r="A124" s="152" t="s">
        <v>341</v>
      </c>
      <c r="B124" s="153">
        <v>3</v>
      </c>
      <c r="C124" s="154">
        <v>0.40972222222222227</v>
      </c>
      <c r="D124" s="153">
        <v>0</v>
      </c>
      <c r="E124" s="155">
        <v>0</v>
      </c>
      <c r="F124" s="162">
        <v>3</v>
      </c>
    </row>
    <row r="125" spans="1:6" ht="12.75">
      <c r="A125" s="152" t="s">
        <v>342</v>
      </c>
      <c r="B125" s="153">
        <v>0</v>
      </c>
      <c r="C125" s="155">
        <v>0</v>
      </c>
      <c r="D125" s="153">
        <v>1</v>
      </c>
      <c r="E125" s="154">
        <v>0.27083333333333337</v>
      </c>
      <c r="F125" s="162">
        <v>1</v>
      </c>
    </row>
    <row r="126" spans="1:6" ht="12.75">
      <c r="A126" s="152" t="s">
        <v>343</v>
      </c>
      <c r="B126" s="153">
        <v>2</v>
      </c>
      <c r="C126" s="170">
        <v>0.375</v>
      </c>
      <c r="D126" s="153">
        <v>1</v>
      </c>
      <c r="E126" s="154">
        <v>0.25</v>
      </c>
      <c r="F126" s="162">
        <v>3</v>
      </c>
    </row>
    <row r="127" spans="1:6" s="140" customFormat="1" ht="12.75">
      <c r="A127" s="152" t="s">
        <v>344</v>
      </c>
      <c r="B127" s="153">
        <v>5</v>
      </c>
      <c r="C127" s="154">
        <v>0.41666666666666663</v>
      </c>
      <c r="D127" s="153">
        <v>0</v>
      </c>
      <c r="E127" s="155">
        <v>0</v>
      </c>
      <c r="F127" s="162">
        <v>5</v>
      </c>
    </row>
    <row r="128" spans="1:6" s="140" customFormat="1" ht="12.75">
      <c r="A128" s="152" t="s">
        <v>345</v>
      </c>
      <c r="B128" s="153">
        <v>2</v>
      </c>
      <c r="C128" s="154">
        <v>0.375</v>
      </c>
      <c r="D128" s="153">
        <v>0</v>
      </c>
      <c r="E128" s="155">
        <v>0</v>
      </c>
      <c r="F128" s="162">
        <v>2</v>
      </c>
    </row>
    <row r="129" spans="1:6" ht="12.75">
      <c r="A129" s="152" t="s">
        <v>346</v>
      </c>
      <c r="B129" s="153">
        <v>6</v>
      </c>
      <c r="C129" s="170">
        <v>0.38888888888888884</v>
      </c>
      <c r="D129" s="153">
        <v>1</v>
      </c>
      <c r="E129" s="154">
        <v>0.25</v>
      </c>
      <c r="F129" s="162">
        <v>7</v>
      </c>
    </row>
    <row r="130" spans="1:6" ht="12.75">
      <c r="A130" s="152" t="s">
        <v>310</v>
      </c>
      <c r="B130" s="153">
        <v>4</v>
      </c>
      <c r="C130" s="170">
        <v>0.4166666666666667</v>
      </c>
      <c r="D130" s="153">
        <v>2</v>
      </c>
      <c r="E130" s="154">
        <v>0.27083333333333337</v>
      </c>
      <c r="F130" s="162">
        <v>6</v>
      </c>
    </row>
    <row r="131" spans="1:6" s="140" customFormat="1" ht="12.75">
      <c r="A131" s="152" t="s">
        <v>301</v>
      </c>
      <c r="B131" s="153">
        <v>2</v>
      </c>
      <c r="C131" s="154">
        <v>0.375</v>
      </c>
      <c r="D131" s="153">
        <v>0</v>
      </c>
      <c r="E131" s="155">
        <v>0</v>
      </c>
      <c r="F131" s="162">
        <v>2</v>
      </c>
    </row>
    <row r="132" spans="1:6" s="140" customFormat="1" ht="27" customHeight="1">
      <c r="A132" s="63" t="s">
        <v>396</v>
      </c>
      <c r="B132" s="159">
        <v>54</v>
      </c>
      <c r="C132" s="160">
        <v>0.38043981481481476</v>
      </c>
      <c r="D132" s="159">
        <v>8</v>
      </c>
      <c r="E132" s="171">
        <v>0.25892857142857145</v>
      </c>
      <c r="F132" s="159">
        <v>62</v>
      </c>
    </row>
    <row r="135" spans="1:7" s="20" customFormat="1" ht="60.75" customHeight="1">
      <c r="A135" s="19" t="s">
        <v>553</v>
      </c>
      <c r="B135" s="295" t="s">
        <v>554</v>
      </c>
      <c r="C135" s="296"/>
      <c r="D135" s="296"/>
      <c r="E135" s="296"/>
      <c r="F135" s="297"/>
      <c r="G135" s="75"/>
    </row>
    <row r="136" spans="1:6" s="20" customFormat="1" ht="39" customHeight="1">
      <c r="A136" s="322" t="s">
        <v>133</v>
      </c>
      <c r="B136" s="329" t="s">
        <v>500</v>
      </c>
      <c r="C136" s="330"/>
      <c r="D136" s="329" t="s">
        <v>501</v>
      </c>
      <c r="E136" s="330"/>
      <c r="F136" s="331" t="s">
        <v>502</v>
      </c>
    </row>
    <row r="137" spans="1:6" ht="24" customHeight="1">
      <c r="A137" s="322"/>
      <c r="B137" s="127" t="s">
        <v>504</v>
      </c>
      <c r="C137" s="124" t="s">
        <v>505</v>
      </c>
      <c r="D137" s="127" t="s">
        <v>504</v>
      </c>
      <c r="E137" s="124" t="s">
        <v>505</v>
      </c>
      <c r="F137" s="332"/>
    </row>
    <row r="138" spans="1:6" s="140" customFormat="1" ht="12.75">
      <c r="A138" s="152" t="s">
        <v>349</v>
      </c>
      <c r="B138" s="153">
        <v>1</v>
      </c>
      <c r="C138" s="154">
        <v>0.42708333333333337</v>
      </c>
      <c r="D138" s="153">
        <v>0</v>
      </c>
      <c r="E138" s="155">
        <v>0</v>
      </c>
      <c r="F138" s="162">
        <v>1</v>
      </c>
    </row>
    <row r="139" spans="1:6" s="140" customFormat="1" ht="12.75">
      <c r="A139" s="152" t="s">
        <v>363</v>
      </c>
      <c r="B139" s="153">
        <v>3</v>
      </c>
      <c r="C139" s="154">
        <v>0.3958333333333333</v>
      </c>
      <c r="D139" s="153">
        <v>0</v>
      </c>
      <c r="E139" s="155">
        <v>0</v>
      </c>
      <c r="F139" s="162">
        <v>3</v>
      </c>
    </row>
    <row r="140" spans="1:6" s="140" customFormat="1" ht="12.75">
      <c r="A140" s="152" t="s">
        <v>364</v>
      </c>
      <c r="B140" s="153">
        <v>1</v>
      </c>
      <c r="C140" s="154">
        <v>0.39583333333333337</v>
      </c>
      <c r="D140" s="153">
        <v>0</v>
      </c>
      <c r="E140" s="155">
        <v>0</v>
      </c>
      <c r="F140" s="162">
        <v>1</v>
      </c>
    </row>
    <row r="141" spans="1:6" s="140" customFormat="1" ht="12.75">
      <c r="A141" s="152" t="s">
        <v>365</v>
      </c>
      <c r="B141" s="153">
        <v>3</v>
      </c>
      <c r="C141" s="154">
        <v>0.375</v>
      </c>
      <c r="D141" s="153">
        <v>0</v>
      </c>
      <c r="E141" s="155">
        <v>0</v>
      </c>
      <c r="F141" s="162">
        <v>3</v>
      </c>
    </row>
    <row r="142" spans="1:6" s="140" customFormat="1" ht="27" customHeight="1">
      <c r="A142" s="63" t="s">
        <v>398</v>
      </c>
      <c r="B142" s="159">
        <v>8</v>
      </c>
      <c r="C142" s="160">
        <v>0.3984375</v>
      </c>
      <c r="D142" s="159">
        <v>0</v>
      </c>
      <c r="E142" s="161">
        <v>0</v>
      </c>
      <c r="F142" s="159">
        <v>8</v>
      </c>
    </row>
    <row r="143" ht="20.25" customHeight="1"/>
    <row r="145" spans="1:7" s="20" customFormat="1" ht="60.75" customHeight="1">
      <c r="A145" s="19" t="s">
        <v>555</v>
      </c>
      <c r="B145" s="295" t="s">
        <v>556</v>
      </c>
      <c r="C145" s="296"/>
      <c r="D145" s="296"/>
      <c r="E145" s="296"/>
      <c r="F145" s="297"/>
      <c r="G145" s="75"/>
    </row>
    <row r="146" spans="1:6" s="20" customFormat="1" ht="39" customHeight="1">
      <c r="A146" s="322" t="s">
        <v>133</v>
      </c>
      <c r="B146" s="329" t="s">
        <v>500</v>
      </c>
      <c r="C146" s="330"/>
      <c r="D146" s="329" t="s">
        <v>501</v>
      </c>
      <c r="E146" s="330"/>
      <c r="F146" s="331" t="s">
        <v>502</v>
      </c>
    </row>
    <row r="147" spans="1:6" ht="24" customHeight="1">
      <c r="A147" s="322"/>
      <c r="B147" s="127" t="s">
        <v>504</v>
      </c>
      <c r="C147" s="124" t="s">
        <v>505</v>
      </c>
      <c r="D147" s="127" t="s">
        <v>504</v>
      </c>
      <c r="E147" s="124" t="s">
        <v>505</v>
      </c>
      <c r="F147" s="332"/>
    </row>
    <row r="148" spans="1:6" s="140" customFormat="1" ht="12.75">
      <c r="A148" s="152" t="s">
        <v>379</v>
      </c>
      <c r="B148" s="153">
        <v>3</v>
      </c>
      <c r="C148" s="154">
        <v>0.4166666666666667</v>
      </c>
      <c r="D148" s="153">
        <v>0</v>
      </c>
      <c r="E148" s="155">
        <v>0</v>
      </c>
      <c r="F148" s="162">
        <v>3</v>
      </c>
    </row>
    <row r="149" spans="1:6" s="140" customFormat="1" ht="12.75">
      <c r="A149" s="152" t="s">
        <v>380</v>
      </c>
      <c r="B149" s="153">
        <v>7</v>
      </c>
      <c r="C149" s="154">
        <v>0.3333333333333333</v>
      </c>
      <c r="D149" s="153">
        <v>0</v>
      </c>
      <c r="E149" s="155">
        <v>0</v>
      </c>
      <c r="F149" s="162">
        <v>7</v>
      </c>
    </row>
    <row r="150" spans="1:6" s="140" customFormat="1" ht="12.75">
      <c r="A150" s="152" t="s">
        <v>375</v>
      </c>
      <c r="B150" s="153">
        <v>8</v>
      </c>
      <c r="C150" s="154">
        <v>0.39583333333333337</v>
      </c>
      <c r="D150" s="153">
        <v>0</v>
      </c>
      <c r="E150" s="155">
        <v>0</v>
      </c>
      <c r="F150" s="162">
        <v>8</v>
      </c>
    </row>
    <row r="151" spans="1:6" ht="12.75">
      <c r="A151" s="152" t="s">
        <v>127</v>
      </c>
      <c r="B151" s="153">
        <v>12</v>
      </c>
      <c r="C151" s="170">
        <v>0.39583333333333337</v>
      </c>
      <c r="D151" s="153">
        <v>1</v>
      </c>
      <c r="E151" s="154">
        <v>0.2708333333333333</v>
      </c>
      <c r="F151" s="162">
        <v>13</v>
      </c>
    </row>
    <row r="152" spans="1:6" s="140" customFormat="1" ht="12.75">
      <c r="A152" s="152" t="s">
        <v>381</v>
      </c>
      <c r="B152" s="153">
        <v>2</v>
      </c>
      <c r="C152" s="154">
        <v>0.375</v>
      </c>
      <c r="D152" s="153">
        <v>0</v>
      </c>
      <c r="E152" s="155">
        <v>0</v>
      </c>
      <c r="F152" s="162">
        <v>2</v>
      </c>
    </row>
    <row r="153" spans="1:6" s="140" customFormat="1" ht="12.75">
      <c r="A153" s="152" t="s">
        <v>382</v>
      </c>
      <c r="B153" s="153">
        <v>3</v>
      </c>
      <c r="C153" s="154">
        <v>0.4166666666666667</v>
      </c>
      <c r="D153" s="153">
        <v>0</v>
      </c>
      <c r="E153" s="155">
        <v>0</v>
      </c>
      <c r="F153" s="162">
        <v>3</v>
      </c>
    </row>
    <row r="154" spans="1:6" s="140" customFormat="1" ht="27" customHeight="1">
      <c r="A154" s="63" t="s">
        <v>401</v>
      </c>
      <c r="B154" s="159">
        <v>35</v>
      </c>
      <c r="C154" s="160">
        <v>0.3888888888888889</v>
      </c>
      <c r="D154" s="159">
        <v>1</v>
      </c>
      <c r="E154" s="160">
        <v>0.2708333333333333</v>
      </c>
      <c r="F154" s="159">
        <v>36</v>
      </c>
    </row>
    <row r="155" spans="1:5" ht="12.75">
      <c r="A155" s="45"/>
      <c r="B155" s="42"/>
      <c r="C155" s="51"/>
      <c r="D155" s="51"/>
      <c r="E155" s="51"/>
    </row>
    <row r="158" spans="1:7" s="20" customFormat="1" ht="60.75" customHeight="1">
      <c r="A158" s="19" t="s">
        <v>557</v>
      </c>
      <c r="B158" s="295" t="s">
        <v>558</v>
      </c>
      <c r="C158" s="296"/>
      <c r="D158" s="296"/>
      <c r="E158" s="296"/>
      <c r="F158" s="297"/>
      <c r="G158" s="75"/>
    </row>
    <row r="159" spans="1:6" s="20" customFormat="1" ht="39" customHeight="1">
      <c r="A159" s="322" t="s">
        <v>133</v>
      </c>
      <c r="B159" s="329" t="s">
        <v>500</v>
      </c>
      <c r="C159" s="330"/>
      <c r="D159" s="329" t="s">
        <v>501</v>
      </c>
      <c r="E159" s="330"/>
      <c r="F159" s="331" t="s">
        <v>502</v>
      </c>
    </row>
    <row r="160" spans="1:6" ht="24" customHeight="1">
      <c r="A160" s="322"/>
      <c r="B160" s="127" t="s">
        <v>504</v>
      </c>
      <c r="C160" s="124" t="s">
        <v>505</v>
      </c>
      <c r="D160" s="127" t="s">
        <v>504</v>
      </c>
      <c r="E160" s="124" t="s">
        <v>505</v>
      </c>
      <c r="F160" s="332"/>
    </row>
    <row r="161" spans="1:6" s="140" customFormat="1" ht="12.75">
      <c r="A161" s="152" t="s">
        <v>207</v>
      </c>
      <c r="B161" s="153">
        <v>1</v>
      </c>
      <c r="C161" s="154">
        <v>0.35416666666666663</v>
      </c>
      <c r="D161" s="153">
        <v>0</v>
      </c>
      <c r="E161" s="155">
        <v>0</v>
      </c>
      <c r="F161" s="162">
        <v>1</v>
      </c>
    </row>
    <row r="162" spans="1:6" ht="12.75">
      <c r="A162" s="152" t="s">
        <v>198</v>
      </c>
      <c r="B162" s="153">
        <v>5</v>
      </c>
      <c r="C162" s="170">
        <v>0.34722222222222215</v>
      </c>
      <c r="D162" s="153">
        <v>1</v>
      </c>
      <c r="E162" s="154">
        <v>0.27083333333333337</v>
      </c>
      <c r="F162" s="162">
        <v>6</v>
      </c>
    </row>
    <row r="163" spans="1:6" ht="12.75">
      <c r="A163" s="152" t="s">
        <v>200</v>
      </c>
      <c r="B163" s="153">
        <v>5</v>
      </c>
      <c r="C163" s="170">
        <v>0.3333333333333333</v>
      </c>
      <c r="D163" s="153">
        <v>1</v>
      </c>
      <c r="E163" s="154">
        <v>0.20833333333333331</v>
      </c>
      <c r="F163" s="162">
        <v>6</v>
      </c>
    </row>
    <row r="164" spans="1:6" ht="12.75">
      <c r="A164" s="152" t="s">
        <v>201</v>
      </c>
      <c r="B164" s="153">
        <v>0</v>
      </c>
      <c r="C164" s="155">
        <v>0</v>
      </c>
      <c r="D164" s="153">
        <v>1</v>
      </c>
      <c r="E164" s="154">
        <v>0.25</v>
      </c>
      <c r="F164" s="162">
        <v>1</v>
      </c>
    </row>
    <row r="165" spans="1:6" s="140" customFormat="1" ht="12.75">
      <c r="A165" s="152" t="s">
        <v>208</v>
      </c>
      <c r="B165" s="153">
        <v>2</v>
      </c>
      <c r="C165" s="154">
        <v>0.35416666666666663</v>
      </c>
      <c r="D165" s="153">
        <v>0</v>
      </c>
      <c r="E165" s="155">
        <v>0</v>
      </c>
      <c r="F165" s="162">
        <v>2</v>
      </c>
    </row>
    <row r="166" spans="1:6" s="140" customFormat="1" ht="12.75">
      <c r="A166" s="152" t="s">
        <v>209</v>
      </c>
      <c r="B166" s="153">
        <v>1</v>
      </c>
      <c r="C166" s="154">
        <v>0.3333333333333333</v>
      </c>
      <c r="D166" s="153">
        <v>0</v>
      </c>
      <c r="E166" s="155">
        <v>0</v>
      </c>
      <c r="F166" s="162">
        <v>1</v>
      </c>
    </row>
    <row r="167" spans="1:6" s="140" customFormat="1" ht="12.75">
      <c r="A167" s="152" t="s">
        <v>210</v>
      </c>
      <c r="B167" s="153">
        <v>2</v>
      </c>
      <c r="C167" s="154">
        <v>0.4166666666666667</v>
      </c>
      <c r="D167" s="153">
        <v>0</v>
      </c>
      <c r="E167" s="155">
        <v>0</v>
      </c>
      <c r="F167" s="162">
        <v>2</v>
      </c>
    </row>
    <row r="168" spans="1:6" ht="12.75">
      <c r="A168" s="152" t="s">
        <v>211</v>
      </c>
      <c r="B168" s="153">
        <v>0</v>
      </c>
      <c r="C168" s="155">
        <v>0</v>
      </c>
      <c r="D168" s="153">
        <v>1</v>
      </c>
      <c r="E168" s="154">
        <v>0.32291666666666663</v>
      </c>
      <c r="F168" s="162">
        <v>1</v>
      </c>
    </row>
    <row r="169" spans="1:6" s="140" customFormat="1" ht="12.75">
      <c r="A169" s="152" t="s">
        <v>212</v>
      </c>
      <c r="B169" s="153">
        <v>1</v>
      </c>
      <c r="C169" s="154">
        <v>0.35416666666666663</v>
      </c>
      <c r="D169" s="153">
        <v>0</v>
      </c>
      <c r="E169" s="155">
        <v>0</v>
      </c>
      <c r="F169" s="162">
        <v>1</v>
      </c>
    </row>
    <row r="170" spans="1:6" s="140" customFormat="1" ht="12.75">
      <c r="A170" s="152" t="s">
        <v>213</v>
      </c>
      <c r="B170" s="153">
        <v>3</v>
      </c>
      <c r="C170" s="154">
        <v>0.3541666666666667</v>
      </c>
      <c r="D170" s="153">
        <v>0</v>
      </c>
      <c r="E170" s="155">
        <v>0</v>
      </c>
      <c r="F170" s="162">
        <v>3</v>
      </c>
    </row>
    <row r="171" spans="1:6" s="140" customFormat="1" ht="12.75">
      <c r="A171" s="152" t="s">
        <v>214</v>
      </c>
      <c r="B171" s="153">
        <v>1</v>
      </c>
      <c r="C171" s="154">
        <v>0.3333333333333333</v>
      </c>
      <c r="D171" s="153">
        <v>0</v>
      </c>
      <c r="E171" s="155">
        <v>0</v>
      </c>
      <c r="F171" s="162">
        <v>1</v>
      </c>
    </row>
    <row r="172" spans="1:6" s="140" customFormat="1" ht="27" customHeight="1">
      <c r="A172" s="63" t="s">
        <v>402</v>
      </c>
      <c r="B172" s="159">
        <v>21</v>
      </c>
      <c r="C172" s="160">
        <v>0.353395061728395</v>
      </c>
      <c r="D172" s="159">
        <v>4</v>
      </c>
      <c r="E172" s="160">
        <v>0.26302083333333337</v>
      </c>
      <c r="F172" s="159">
        <v>25</v>
      </c>
    </row>
    <row r="174" ht="12" customHeight="1"/>
    <row r="175" spans="1:7" s="20" customFormat="1" ht="60.75" customHeight="1">
      <c r="A175" s="19" t="s">
        <v>559</v>
      </c>
      <c r="B175" s="295" t="s">
        <v>579</v>
      </c>
      <c r="C175" s="296"/>
      <c r="D175" s="296"/>
      <c r="E175" s="296"/>
      <c r="F175" s="297"/>
      <c r="G175" s="75"/>
    </row>
    <row r="176" spans="1:6" s="20" customFormat="1" ht="39" customHeight="1">
      <c r="A176" s="322" t="s">
        <v>133</v>
      </c>
      <c r="B176" s="329" t="s">
        <v>500</v>
      </c>
      <c r="C176" s="330"/>
      <c r="D176" s="329" t="s">
        <v>501</v>
      </c>
      <c r="E176" s="330"/>
      <c r="F176" s="331" t="s">
        <v>502</v>
      </c>
    </row>
    <row r="177" spans="1:6" ht="24" customHeight="1">
      <c r="A177" s="322"/>
      <c r="B177" s="127" t="s">
        <v>504</v>
      </c>
      <c r="C177" s="124" t="s">
        <v>505</v>
      </c>
      <c r="D177" s="127" t="s">
        <v>504</v>
      </c>
      <c r="E177" s="124" t="s">
        <v>505</v>
      </c>
      <c r="F177" s="332"/>
    </row>
    <row r="178" spans="1:6" s="140" customFormat="1" ht="12.75">
      <c r="A178" s="152" t="s">
        <v>391</v>
      </c>
      <c r="B178" s="153">
        <v>1</v>
      </c>
      <c r="C178" s="154">
        <v>0.3333333333333333</v>
      </c>
      <c r="D178" s="153">
        <v>0</v>
      </c>
      <c r="E178" s="155">
        <v>0</v>
      </c>
      <c r="F178" s="162">
        <v>1</v>
      </c>
    </row>
    <row r="179" spans="1:6" ht="12.75">
      <c r="A179" s="152" t="s">
        <v>411</v>
      </c>
      <c r="B179" s="153">
        <v>0</v>
      </c>
      <c r="C179" s="155">
        <v>0</v>
      </c>
      <c r="D179" s="153">
        <v>1</v>
      </c>
      <c r="E179" s="154">
        <v>0.20833333333333331</v>
      </c>
      <c r="F179" s="162">
        <v>1</v>
      </c>
    </row>
    <row r="180" spans="1:6" s="140" customFormat="1" ht="12.75">
      <c r="A180" s="152" t="s">
        <v>410</v>
      </c>
      <c r="B180" s="153">
        <v>1</v>
      </c>
      <c r="C180" s="154">
        <v>0.35416666666666663</v>
      </c>
      <c r="D180" s="153">
        <v>1</v>
      </c>
      <c r="E180" s="154">
        <v>0.25</v>
      </c>
      <c r="F180" s="162">
        <v>2</v>
      </c>
    </row>
    <row r="181" spans="1:6" ht="12.75">
      <c r="A181" s="152" t="s">
        <v>409</v>
      </c>
      <c r="B181" s="153">
        <v>0</v>
      </c>
      <c r="C181" s="155">
        <v>0</v>
      </c>
      <c r="D181" s="153">
        <v>1</v>
      </c>
      <c r="E181" s="154">
        <v>0.20833333333333331</v>
      </c>
      <c r="F181" s="162">
        <v>1</v>
      </c>
    </row>
    <row r="182" spans="1:6" s="140" customFormat="1" ht="12.75">
      <c r="A182" s="152" t="s">
        <v>408</v>
      </c>
      <c r="B182" s="153">
        <v>2</v>
      </c>
      <c r="C182" s="154">
        <v>0.35416666666666663</v>
      </c>
      <c r="D182" s="153">
        <v>0</v>
      </c>
      <c r="E182" s="155">
        <v>0</v>
      </c>
      <c r="F182" s="162">
        <v>2</v>
      </c>
    </row>
    <row r="183" spans="1:6" s="140" customFormat="1" ht="27" customHeight="1">
      <c r="A183" s="63" t="s">
        <v>404</v>
      </c>
      <c r="B183" s="159">
        <v>4</v>
      </c>
      <c r="C183" s="160">
        <v>0.34722222222222215</v>
      </c>
      <c r="D183" s="159">
        <v>3</v>
      </c>
      <c r="E183" s="160">
        <v>0.2222222222222222</v>
      </c>
      <c r="F183" s="159">
        <v>7</v>
      </c>
    </row>
  </sheetData>
  <mergeCells count="52">
    <mergeCell ref="B1:G1"/>
    <mergeCell ref="A2:A3"/>
    <mergeCell ref="B2:C2"/>
    <mergeCell ref="D2:E2"/>
    <mergeCell ref="F2:F3"/>
    <mergeCell ref="G2:G3"/>
    <mergeCell ref="A49:G49"/>
    <mergeCell ref="A52:A53"/>
    <mergeCell ref="B52:C52"/>
    <mergeCell ref="D52:E52"/>
    <mergeCell ref="F52:F53"/>
    <mergeCell ref="B51:F51"/>
    <mergeCell ref="B64:F64"/>
    <mergeCell ref="B78:F78"/>
    <mergeCell ref="B95:F95"/>
    <mergeCell ref="B111:F111"/>
    <mergeCell ref="B135:F135"/>
    <mergeCell ref="B145:F145"/>
    <mergeCell ref="B158:F158"/>
    <mergeCell ref="B175:F175"/>
    <mergeCell ref="A65:A66"/>
    <mergeCell ref="B65:C65"/>
    <mergeCell ref="D65:E65"/>
    <mergeCell ref="F65:F66"/>
    <mergeCell ref="A79:A80"/>
    <mergeCell ref="B79:C79"/>
    <mergeCell ref="D79:E79"/>
    <mergeCell ref="F79:F80"/>
    <mergeCell ref="A96:A97"/>
    <mergeCell ref="B96:C96"/>
    <mergeCell ref="D96:E96"/>
    <mergeCell ref="F96:F97"/>
    <mergeCell ref="A112:A113"/>
    <mergeCell ref="B112:C112"/>
    <mergeCell ref="D112:E112"/>
    <mergeCell ref="F112:F113"/>
    <mergeCell ref="A136:A137"/>
    <mergeCell ref="B136:C136"/>
    <mergeCell ref="D136:E136"/>
    <mergeCell ref="F136:F137"/>
    <mergeCell ref="A146:A147"/>
    <mergeCell ref="B146:C146"/>
    <mergeCell ref="D146:E146"/>
    <mergeCell ref="F146:F147"/>
    <mergeCell ref="A159:A160"/>
    <mergeCell ref="B159:C159"/>
    <mergeCell ref="D159:E159"/>
    <mergeCell ref="F159:F160"/>
    <mergeCell ref="A176:A177"/>
    <mergeCell ref="B176:C176"/>
    <mergeCell ref="D176:E176"/>
    <mergeCell ref="F176:F177"/>
  </mergeCells>
  <printOptions horizontalCentered="1"/>
  <pageMargins left="0" right="0" top="0.5905511811023623" bottom="0.5905511811023623" header="0.31496062992125984" footer="0.31496062992125984"/>
  <pageSetup horizontalDpi="600" verticalDpi="600" orientation="portrait" paperSize="9" r:id="rId2"/>
  <rowBreaks count="3" manualBreakCount="3">
    <brk id="77" max="255" man="1"/>
    <brk id="110" max="255" man="1"/>
    <brk id="1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orsini_n</dc:creator>
  <cp:keywords/>
  <dc:description/>
  <cp:lastModifiedBy>Mazzacurati_R</cp:lastModifiedBy>
  <cp:lastPrinted>2008-11-24T10:22:54Z</cp:lastPrinted>
  <dcterms:created xsi:type="dcterms:W3CDTF">2008-10-02T15:15:55Z</dcterms:created>
  <dcterms:modified xsi:type="dcterms:W3CDTF">2013-07-23T08:14:08Z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237789605</vt:i4>
  </property>
  <property fmtid="{D5CDD505-2E9C-101B-9397-08002B2CF9AE}" pid="3" name="_EmailSubject">
    <vt:lpwstr>dati Norma</vt:lpwstr>
  </property>
  <property fmtid="{D5CDD505-2E9C-101B-9397-08002B2CF9AE}" pid="4" name="_AuthorEmail">
    <vt:lpwstr>AlFinelli@regione.emilia-romagna.it</vt:lpwstr>
  </property>
  <property fmtid="{D5CDD505-2E9C-101B-9397-08002B2CF9AE}" pid="5" name="_AuthorEmailDisplayName">
    <vt:lpwstr>Finelli Alessandro</vt:lpwstr>
  </property>
  <property fmtid="{D5CDD505-2E9C-101B-9397-08002B2CF9AE}" pid="6" name="_ReviewingToolsShownOnce">
    <vt:lpwstr/>
  </property>
</Properties>
</file>