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deschini_A\OneDrive - Regione Emilia-Romagna\LAVORI ALBERTO\SERVIZI EDUCATIVI PRIMA INFANZIA\2015-2016\Scarico dati\Scarico formattato\elaborazioni\Per sito\"/>
    </mc:Choice>
  </mc:AlternateContent>
  <xr:revisionPtr revIDLastSave="79" documentId="42C5980854A0081238A60931926C4F66F31D74B0" xr6:coauthVersionLast="23" xr6:coauthVersionMax="23" xr10:uidLastSave="{6E8BEC09-7E57-4B3A-8556-C08D56EB4BF5}"/>
  <bookViews>
    <workbookView xWindow="0" yWindow="0" windowWidth="15360" windowHeight="7545" activeTab="2" xr2:uid="{00000000-000D-0000-FFFF-FFFF00000000}"/>
  </bookViews>
  <sheets>
    <sheet name="Tav.1.1-Fig.1.1" sheetId="4" r:id="rId1"/>
    <sheet name="Tavole 1.2-1.6" sheetId="1" r:id="rId2"/>
    <sheet name="Figura 1.3" sheetId="5" r:id="rId3"/>
  </sheets>
  <definedNames>
    <definedName name="HTML_CodePage" hidden="1">1252</definedName>
    <definedName name="HTML_Control" localSheetId="0" hidden="1">{"'x-tip-ass'!$A$1:$F$37"}</definedName>
    <definedName name="HTML_Control" hidden="1">{"'x-tip-ass'!$A$1:$F$37"}</definedName>
    <definedName name="HTML_Description" hidden="1">""</definedName>
    <definedName name="HTML_Email" hidden="1">""</definedName>
    <definedName name="HTML_Header" hidden="1">"x-tip-ass"</definedName>
    <definedName name="HTML_LastUpdate" hidden="1">"03/05/02"</definedName>
    <definedName name="HTML_LineAfter" hidden="1">FALSE</definedName>
    <definedName name="HTML_LineBefore" hidden="1">FALSE</definedName>
    <definedName name="HTML_Name" hidden="1">"Regione Emilia-Romagna"</definedName>
    <definedName name="HTML_OBDlg2" hidden="1">TRUE</definedName>
    <definedName name="HTML_OBDlg4" hidden="1">TRUE</definedName>
    <definedName name="HTML_OS" hidden="1">0</definedName>
    <definedName name="HTML_PathFile" hidden="1">"C:\toddy\2000\anziani\MioHTML1.htm"</definedName>
    <definedName name="HTML_Title" hidden="1">"CopertAnz"</definedName>
  </definedNames>
  <calcPr calcId="171027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1" l="1"/>
  <c r="E72" i="1"/>
  <c r="D72" i="1"/>
  <c r="F72" i="1" s="1"/>
  <c r="G71" i="1"/>
  <c r="E71" i="1"/>
  <c r="D71" i="1"/>
  <c r="G70" i="1"/>
  <c r="E70" i="1"/>
  <c r="D70" i="1"/>
  <c r="F71" i="1" s="1"/>
  <c r="G69" i="1"/>
  <c r="E69" i="1"/>
  <c r="D69" i="1"/>
  <c r="G68" i="1"/>
  <c r="D68" i="1"/>
  <c r="G67" i="1"/>
  <c r="C67" i="1"/>
  <c r="D67" i="1" s="1"/>
  <c r="G66" i="1"/>
  <c r="E66" i="1"/>
  <c r="D66" i="1"/>
  <c r="G65" i="1"/>
  <c r="E65" i="1"/>
  <c r="D65" i="1"/>
  <c r="G64" i="1"/>
  <c r="E64" i="1"/>
  <c r="D64" i="1"/>
  <c r="F64" i="1" s="1"/>
  <c r="G63" i="1"/>
  <c r="D63" i="1"/>
  <c r="F69" i="1" l="1"/>
  <c r="E68" i="1"/>
  <c r="F65" i="1"/>
  <c r="F66" i="1"/>
  <c r="F70" i="1"/>
  <c r="E67" i="1"/>
  <c r="F68" i="1"/>
  <c r="F67" i="1"/>
  <c r="E20" i="4"/>
  <c r="C20" i="4"/>
  <c r="E19" i="4"/>
  <c r="C19" i="4"/>
  <c r="E18" i="4"/>
  <c r="C18" i="4"/>
  <c r="E17" i="4"/>
  <c r="C17" i="4"/>
  <c r="E16" i="4"/>
  <c r="C16" i="4"/>
  <c r="E15" i="4"/>
  <c r="C15" i="4"/>
  <c r="E14" i="4"/>
  <c r="C14" i="4"/>
  <c r="E13" i="4"/>
  <c r="C13" i="4"/>
  <c r="E12" i="4"/>
  <c r="C12" i="4"/>
  <c r="B108" i="1" l="1"/>
  <c r="B119" i="1" s="1"/>
  <c r="C108" i="1"/>
  <c r="D108" i="1"/>
  <c r="E108" i="1"/>
  <c r="F108" i="1"/>
  <c r="F119" i="1" s="1"/>
  <c r="G108" i="1"/>
  <c r="H108" i="1"/>
  <c r="I108" i="1"/>
  <c r="J108" i="1"/>
  <c r="J119" i="1" s="1"/>
  <c r="K108" i="1"/>
  <c r="B109" i="1"/>
  <c r="C109" i="1"/>
  <c r="D109" i="1"/>
  <c r="E109" i="1"/>
  <c r="F109" i="1"/>
  <c r="F120" i="1" s="1"/>
  <c r="G109" i="1"/>
  <c r="H109" i="1"/>
  <c r="I109" i="1"/>
  <c r="J109" i="1"/>
  <c r="J120" i="1" s="1"/>
  <c r="K109" i="1"/>
  <c r="B110" i="1"/>
  <c r="B121" i="1" s="1"/>
  <c r="C110" i="1"/>
  <c r="D110" i="1"/>
  <c r="E110" i="1"/>
  <c r="F110" i="1"/>
  <c r="F121" i="1" s="1"/>
  <c r="G110" i="1"/>
  <c r="H110" i="1"/>
  <c r="I110" i="1"/>
  <c r="J110" i="1"/>
  <c r="J121" i="1" s="1"/>
  <c r="K110" i="1"/>
  <c r="B111" i="1"/>
  <c r="C111" i="1"/>
  <c r="D111" i="1"/>
  <c r="E111" i="1"/>
  <c r="F111" i="1"/>
  <c r="F122" i="1" s="1"/>
  <c r="G111" i="1"/>
  <c r="H111" i="1"/>
  <c r="I111" i="1"/>
  <c r="J111" i="1"/>
  <c r="J122" i="1" s="1"/>
  <c r="K111" i="1"/>
  <c r="B112" i="1"/>
  <c r="C112" i="1"/>
  <c r="D112" i="1"/>
  <c r="E112" i="1"/>
  <c r="F112" i="1"/>
  <c r="F123" i="1" s="1"/>
  <c r="G112" i="1"/>
  <c r="H112" i="1"/>
  <c r="I112" i="1"/>
  <c r="J112" i="1"/>
  <c r="J123" i="1" s="1"/>
  <c r="K112" i="1"/>
  <c r="B113" i="1"/>
  <c r="C113" i="1"/>
  <c r="D113" i="1"/>
  <c r="E113" i="1"/>
  <c r="F113" i="1"/>
  <c r="F124" i="1" s="1"/>
  <c r="G113" i="1"/>
  <c r="H113" i="1"/>
  <c r="I113" i="1"/>
  <c r="J113" i="1"/>
  <c r="J124" i="1" s="1"/>
  <c r="K113" i="1"/>
  <c r="B114" i="1"/>
  <c r="B125" i="1" s="1"/>
  <c r="C114" i="1"/>
  <c r="D114" i="1"/>
  <c r="E114" i="1"/>
  <c r="F114" i="1"/>
  <c r="G114" i="1"/>
  <c r="H114" i="1"/>
  <c r="I114" i="1"/>
  <c r="J114" i="1"/>
  <c r="J125" i="1" s="1"/>
  <c r="K114" i="1"/>
  <c r="B115" i="1"/>
  <c r="C115" i="1"/>
  <c r="D115" i="1"/>
  <c r="E115" i="1"/>
  <c r="F115" i="1"/>
  <c r="F126" i="1" s="1"/>
  <c r="G115" i="1"/>
  <c r="H115" i="1"/>
  <c r="I115" i="1"/>
  <c r="J115" i="1"/>
  <c r="K115" i="1"/>
  <c r="K107" i="1"/>
  <c r="C107" i="1"/>
  <c r="D107" i="1"/>
  <c r="E107" i="1"/>
  <c r="F107" i="1"/>
  <c r="G107" i="1"/>
  <c r="H107" i="1"/>
  <c r="I107" i="1"/>
  <c r="J107" i="1"/>
  <c r="B107" i="1"/>
  <c r="J126" i="1"/>
  <c r="K98" i="1"/>
  <c r="J98" i="1"/>
  <c r="I98" i="1"/>
  <c r="H98" i="1"/>
  <c r="G98" i="1"/>
  <c r="F98" i="1"/>
  <c r="E98" i="1"/>
  <c r="D98" i="1"/>
  <c r="C98" i="1"/>
  <c r="B98" i="1"/>
  <c r="K97" i="1"/>
  <c r="J97" i="1"/>
  <c r="I97" i="1"/>
  <c r="H97" i="1"/>
  <c r="G97" i="1"/>
  <c r="F97" i="1"/>
  <c r="E97" i="1"/>
  <c r="D97" i="1"/>
  <c r="C97" i="1"/>
  <c r="B97" i="1"/>
  <c r="K96" i="1"/>
  <c r="J96" i="1"/>
  <c r="I96" i="1"/>
  <c r="H96" i="1"/>
  <c r="G96" i="1"/>
  <c r="F96" i="1"/>
  <c r="E96" i="1"/>
  <c r="D96" i="1"/>
  <c r="C96" i="1"/>
  <c r="B96" i="1"/>
  <c r="K95" i="1"/>
  <c r="J95" i="1"/>
  <c r="I95" i="1"/>
  <c r="H95" i="1"/>
  <c r="G95" i="1"/>
  <c r="F95" i="1"/>
  <c r="E95" i="1"/>
  <c r="D95" i="1"/>
  <c r="C95" i="1"/>
  <c r="B95" i="1"/>
  <c r="K94" i="1"/>
  <c r="J94" i="1"/>
  <c r="I94" i="1"/>
  <c r="H94" i="1"/>
  <c r="G94" i="1"/>
  <c r="F94" i="1"/>
  <c r="E94" i="1"/>
  <c r="D94" i="1"/>
  <c r="C94" i="1"/>
  <c r="B94" i="1"/>
  <c r="K93" i="1"/>
  <c r="J93" i="1"/>
  <c r="I93" i="1"/>
  <c r="H93" i="1"/>
  <c r="G93" i="1"/>
  <c r="F93" i="1"/>
  <c r="E93" i="1"/>
  <c r="D93" i="1"/>
  <c r="C93" i="1"/>
  <c r="B93" i="1"/>
  <c r="K92" i="1"/>
  <c r="J92" i="1"/>
  <c r="I92" i="1"/>
  <c r="H92" i="1"/>
  <c r="G92" i="1"/>
  <c r="F92" i="1"/>
  <c r="E92" i="1"/>
  <c r="D92" i="1"/>
  <c r="C92" i="1"/>
  <c r="B92" i="1"/>
  <c r="K91" i="1"/>
  <c r="J91" i="1"/>
  <c r="I91" i="1"/>
  <c r="H91" i="1"/>
  <c r="G91" i="1"/>
  <c r="F91" i="1"/>
  <c r="E91" i="1"/>
  <c r="D91" i="1"/>
  <c r="C91" i="1"/>
  <c r="B91" i="1"/>
  <c r="K90" i="1"/>
  <c r="J90" i="1"/>
  <c r="I90" i="1"/>
  <c r="H90" i="1"/>
  <c r="G90" i="1"/>
  <c r="F90" i="1"/>
  <c r="E90" i="1"/>
  <c r="D90" i="1"/>
  <c r="C90" i="1"/>
  <c r="B90" i="1"/>
  <c r="K88" i="1"/>
  <c r="J88" i="1"/>
  <c r="I88" i="1"/>
  <c r="H88" i="1"/>
  <c r="G88" i="1"/>
  <c r="F88" i="1"/>
  <c r="E88" i="1"/>
  <c r="D88" i="1"/>
  <c r="C88" i="1"/>
  <c r="B88" i="1"/>
  <c r="B99" i="1" s="1"/>
  <c r="K53" i="1"/>
  <c r="J53" i="1"/>
  <c r="I53" i="1"/>
  <c r="H53" i="1"/>
  <c r="G53" i="1"/>
  <c r="F53" i="1"/>
  <c r="E53" i="1"/>
  <c r="D53" i="1"/>
  <c r="C53" i="1"/>
  <c r="B53" i="1"/>
  <c r="K52" i="1"/>
  <c r="J52" i="1"/>
  <c r="I52" i="1"/>
  <c r="H52" i="1"/>
  <c r="G52" i="1"/>
  <c r="F52" i="1"/>
  <c r="E52" i="1"/>
  <c r="D52" i="1"/>
  <c r="C52" i="1"/>
  <c r="B52" i="1"/>
  <c r="K51" i="1"/>
  <c r="J51" i="1"/>
  <c r="I51" i="1"/>
  <c r="H51" i="1"/>
  <c r="G51" i="1"/>
  <c r="F51" i="1"/>
  <c r="E51" i="1"/>
  <c r="D51" i="1"/>
  <c r="C51" i="1"/>
  <c r="B51" i="1"/>
  <c r="K50" i="1"/>
  <c r="J50" i="1"/>
  <c r="I50" i="1"/>
  <c r="H50" i="1"/>
  <c r="G50" i="1"/>
  <c r="F50" i="1"/>
  <c r="E50" i="1"/>
  <c r="D50" i="1"/>
  <c r="C50" i="1"/>
  <c r="B50" i="1"/>
  <c r="K49" i="1"/>
  <c r="J49" i="1"/>
  <c r="I49" i="1"/>
  <c r="H49" i="1"/>
  <c r="G49" i="1"/>
  <c r="F49" i="1"/>
  <c r="E49" i="1"/>
  <c r="D49" i="1"/>
  <c r="C49" i="1"/>
  <c r="B49" i="1"/>
  <c r="K48" i="1"/>
  <c r="J48" i="1"/>
  <c r="I48" i="1"/>
  <c r="H48" i="1"/>
  <c r="G48" i="1"/>
  <c r="F48" i="1"/>
  <c r="E48" i="1"/>
  <c r="D48" i="1"/>
  <c r="C48" i="1"/>
  <c r="B48" i="1"/>
  <c r="K47" i="1"/>
  <c r="J47" i="1"/>
  <c r="I47" i="1"/>
  <c r="H47" i="1"/>
  <c r="G47" i="1"/>
  <c r="F47" i="1"/>
  <c r="E47" i="1"/>
  <c r="D47" i="1"/>
  <c r="C47" i="1"/>
  <c r="B47" i="1"/>
  <c r="K46" i="1"/>
  <c r="J46" i="1"/>
  <c r="I46" i="1"/>
  <c r="H46" i="1"/>
  <c r="G46" i="1"/>
  <c r="F46" i="1"/>
  <c r="E46" i="1"/>
  <c r="D46" i="1"/>
  <c r="C46" i="1"/>
  <c r="B46" i="1"/>
  <c r="K45" i="1"/>
  <c r="J45" i="1"/>
  <c r="I45" i="1"/>
  <c r="H45" i="1"/>
  <c r="G45" i="1"/>
  <c r="F45" i="1"/>
  <c r="E45" i="1"/>
  <c r="D45" i="1"/>
  <c r="C45" i="1"/>
  <c r="B45" i="1"/>
  <c r="K43" i="1"/>
  <c r="J43" i="1"/>
  <c r="I43" i="1"/>
  <c r="H43" i="1"/>
  <c r="G43" i="1"/>
  <c r="F43" i="1"/>
  <c r="E43" i="1"/>
  <c r="D43" i="1"/>
  <c r="C43" i="1"/>
  <c r="B43" i="1"/>
  <c r="B54" i="1" s="1"/>
  <c r="K126" i="1" l="1"/>
  <c r="G126" i="1"/>
  <c r="C126" i="1"/>
  <c r="K124" i="1"/>
  <c r="G124" i="1"/>
  <c r="C124" i="1"/>
  <c r="K122" i="1"/>
  <c r="G122" i="1"/>
  <c r="C122" i="1"/>
  <c r="K120" i="1"/>
  <c r="G120" i="1"/>
  <c r="C120" i="1"/>
  <c r="F125" i="1"/>
  <c r="E54" i="1"/>
  <c r="I54" i="1"/>
  <c r="E99" i="1"/>
  <c r="I99" i="1"/>
  <c r="C99" i="1"/>
  <c r="G99" i="1"/>
  <c r="K99" i="1"/>
  <c r="D99" i="1"/>
  <c r="H99" i="1"/>
  <c r="F99" i="1"/>
  <c r="J99" i="1"/>
  <c r="F54" i="1"/>
  <c r="J54" i="1"/>
  <c r="C54" i="1"/>
  <c r="G54" i="1"/>
  <c r="K54" i="1"/>
  <c r="D54" i="1"/>
  <c r="H54" i="1"/>
  <c r="H118" i="1"/>
  <c r="H123" i="1"/>
  <c r="H121" i="1"/>
  <c r="B123" i="1"/>
  <c r="H125" i="1"/>
  <c r="K125" i="1"/>
  <c r="G125" i="1"/>
  <c r="C125" i="1"/>
  <c r="K123" i="1"/>
  <c r="G123" i="1"/>
  <c r="C123" i="1"/>
  <c r="K121" i="1"/>
  <c r="G121" i="1"/>
  <c r="C121" i="1"/>
  <c r="K119" i="1"/>
  <c r="G119" i="1"/>
  <c r="C119" i="1"/>
  <c r="E118" i="1"/>
  <c r="D116" i="1"/>
  <c r="H119" i="1"/>
  <c r="B116" i="1"/>
  <c r="B127" i="1" s="1"/>
  <c r="I125" i="1"/>
  <c r="E125" i="1"/>
  <c r="I123" i="1"/>
  <c r="E123" i="1"/>
  <c r="I121" i="1"/>
  <c r="E121" i="1"/>
  <c r="I119" i="1"/>
  <c r="H116" i="1"/>
  <c r="H127" i="1" s="1"/>
  <c r="H126" i="1"/>
  <c r="D125" i="1"/>
  <c r="H124" i="1"/>
  <c r="D123" i="1"/>
  <c r="H122" i="1"/>
  <c r="D121" i="1"/>
  <c r="H120" i="1"/>
  <c r="D119" i="1"/>
  <c r="I118" i="1"/>
  <c r="C118" i="1"/>
  <c r="D118" i="1"/>
  <c r="I126" i="1"/>
  <c r="E126" i="1"/>
  <c r="I124" i="1"/>
  <c r="E124" i="1"/>
  <c r="I122" i="1"/>
  <c r="E122" i="1"/>
  <c r="I120" i="1"/>
  <c r="E120" i="1"/>
  <c r="B120" i="1"/>
  <c r="B122" i="1"/>
  <c r="B124" i="1"/>
  <c r="B126" i="1"/>
  <c r="B118" i="1"/>
  <c r="G118" i="1"/>
  <c r="J118" i="1"/>
  <c r="F118" i="1"/>
  <c r="E116" i="1"/>
  <c r="J116" i="1"/>
  <c r="F116" i="1"/>
  <c r="I116" i="1"/>
  <c r="E119" i="1"/>
  <c r="D120" i="1"/>
  <c r="D122" i="1"/>
  <c r="D124" i="1"/>
  <c r="D126" i="1"/>
  <c r="G116" i="1"/>
  <c r="C116" i="1"/>
  <c r="K116" i="1"/>
  <c r="K118" i="1"/>
  <c r="E18" i="1"/>
  <c r="F18" i="1"/>
  <c r="H18" i="1"/>
  <c r="I18" i="1"/>
  <c r="J18" i="1"/>
  <c r="K18" i="1"/>
  <c r="E19" i="1"/>
  <c r="F19" i="1"/>
  <c r="H19" i="1"/>
  <c r="I19" i="1"/>
  <c r="J19" i="1"/>
  <c r="K19" i="1"/>
  <c r="E20" i="1"/>
  <c r="F20" i="1"/>
  <c r="H20" i="1"/>
  <c r="I20" i="1"/>
  <c r="J20" i="1"/>
  <c r="K20" i="1"/>
  <c r="E21" i="1"/>
  <c r="F21" i="1"/>
  <c r="H21" i="1"/>
  <c r="I21" i="1"/>
  <c r="J21" i="1"/>
  <c r="K21" i="1"/>
  <c r="E22" i="1"/>
  <c r="F22" i="1"/>
  <c r="H22" i="1"/>
  <c r="I22" i="1"/>
  <c r="J22" i="1"/>
  <c r="K22" i="1"/>
  <c r="E23" i="1"/>
  <c r="F23" i="1"/>
  <c r="H23" i="1"/>
  <c r="I23" i="1"/>
  <c r="J23" i="1"/>
  <c r="K23" i="1"/>
  <c r="E24" i="1"/>
  <c r="F24" i="1"/>
  <c r="H24" i="1"/>
  <c r="I24" i="1"/>
  <c r="J24" i="1"/>
  <c r="K24" i="1"/>
  <c r="E25" i="1"/>
  <c r="F25" i="1"/>
  <c r="H25" i="1"/>
  <c r="I25" i="1"/>
  <c r="J25" i="1"/>
  <c r="K25" i="1"/>
  <c r="H17" i="1"/>
  <c r="K17" i="1"/>
  <c r="J17" i="1"/>
  <c r="I17" i="1"/>
  <c r="F17" i="1"/>
  <c r="E17" i="1"/>
  <c r="D17" i="1"/>
  <c r="C17" i="1"/>
  <c r="D18" i="1"/>
  <c r="D19" i="1"/>
  <c r="D20" i="1"/>
  <c r="D21" i="1"/>
  <c r="D22" i="1"/>
  <c r="D23" i="1"/>
  <c r="D24" i="1"/>
  <c r="D25" i="1"/>
  <c r="C18" i="1"/>
  <c r="C19" i="1"/>
  <c r="C20" i="1"/>
  <c r="C21" i="1"/>
  <c r="C22" i="1"/>
  <c r="C23" i="1"/>
  <c r="C24" i="1"/>
  <c r="C25" i="1"/>
  <c r="B18" i="1"/>
  <c r="B19" i="1"/>
  <c r="B20" i="1"/>
  <c r="B21" i="1"/>
  <c r="B22" i="1"/>
  <c r="B23" i="1"/>
  <c r="B24" i="1"/>
  <c r="B25" i="1"/>
  <c r="B17" i="1"/>
  <c r="G14" i="1"/>
  <c r="G25" i="1" s="1"/>
  <c r="G13" i="1"/>
  <c r="G24" i="1" s="1"/>
  <c r="G12" i="1"/>
  <c r="G23" i="1" s="1"/>
  <c r="G11" i="1"/>
  <c r="G22" i="1" s="1"/>
  <c r="G10" i="1"/>
  <c r="G21" i="1" s="1"/>
  <c r="G9" i="1"/>
  <c r="G20" i="1" s="1"/>
  <c r="G8" i="1"/>
  <c r="G19" i="1" s="1"/>
  <c r="G7" i="1"/>
  <c r="G18" i="1" s="1"/>
  <c r="G6" i="1"/>
  <c r="G17" i="1" s="1"/>
  <c r="C15" i="1"/>
  <c r="D15" i="1"/>
  <c r="E15" i="1"/>
  <c r="F15" i="1"/>
  <c r="H15" i="1"/>
  <c r="I15" i="1"/>
  <c r="J15" i="1"/>
  <c r="K15" i="1"/>
  <c r="B15" i="1"/>
  <c r="C127" i="1" l="1"/>
  <c r="K26" i="1"/>
  <c r="F127" i="1"/>
  <c r="E127" i="1"/>
  <c r="D127" i="1"/>
  <c r="I26" i="1"/>
  <c r="D26" i="1"/>
  <c r="B26" i="1"/>
  <c r="H26" i="1"/>
  <c r="C26" i="1"/>
  <c r="J127" i="1"/>
  <c r="F26" i="1"/>
  <c r="J26" i="1"/>
  <c r="E26" i="1"/>
  <c r="G127" i="1"/>
  <c r="K127" i="1"/>
  <c r="I127" i="1"/>
  <c r="G15" i="1"/>
  <c r="G26" i="1" l="1"/>
</calcChain>
</file>

<file path=xl/sharedStrings.xml><?xml version="1.0" encoding="utf-8"?>
<sst xmlns="http://schemas.openxmlformats.org/spreadsheetml/2006/main" count="143" uniqueCount="60">
  <si>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</si>
  <si>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</si>
  <si>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</si>
  <si>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</si>
  <si>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</si>
  <si>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</si>
  <si>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</si>
  <si>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</si>
  <si>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</si>
  <si>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Anni</t>
  </si>
  <si>
    <t>Indici base 2006</t>
  </si>
  <si>
    <t>Popolazione residente 0-2 al 31.12</t>
  </si>
  <si>
    <t>Bilancio Demografico Nati Vivi</t>
  </si>
  <si>
    <t>Val.</t>
  </si>
  <si>
    <t>Var. % Annuale</t>
  </si>
  <si>
    <t>Scostamenti perc.</t>
  </si>
  <si>
    <t>fra 2005 e 2006</t>
  </si>
  <si>
    <t>fra 2006 e 2007</t>
  </si>
  <si>
    <t>fra 2007 e 2008</t>
  </si>
  <si>
    <t>fra 2008 e 2009</t>
  </si>
  <si>
    <t>fra 2009 e 2010</t>
  </si>
  <si>
    <t>fra 2010 e 2011</t>
  </si>
  <si>
    <t>fra 2011 e 2012</t>
  </si>
  <si>
    <t>fra 2012 e 2013</t>
  </si>
  <si>
    <t>fra 2013 e 2014</t>
  </si>
  <si>
    <t>fra 2014 e 2015</t>
  </si>
  <si>
    <t>Note (**)</t>
  </si>
  <si>
    <t xml:space="preserve">(**)  L'anno di riferimento per i bambini nei servizi indicato al 31.12 ovvero rappresenta la fotografia dell'anno educativo a cavallo </t>
  </si>
  <si>
    <t>(es. 31.12.2005 Ae 2005/2006). Sono TUTTI i bambini nei servizi Pubblici e Privati</t>
  </si>
  <si>
    <t>REGIONE</t>
  </si>
  <si>
    <t>ANNI</t>
  </si>
  <si>
    <t>province</t>
  </si>
  <si>
    <t>Tavola 1.1 Quadro demografico anni 2006-2016</t>
  </si>
  <si>
    <t>popolazione 0-2 residente e nati</t>
  </si>
  <si>
    <t xml:space="preserve">Figura 1.1 Variazioni percentuali annuali </t>
  </si>
  <si>
    <t>Tavola 1.2 Nati per provincia in valori assoluti e numeri indici, anni 2006-2015</t>
  </si>
  <si>
    <t>Tavola 1.3 Popolazione 0-2 totale residente dal 2006 al 2015 per provincia</t>
  </si>
  <si>
    <t>Tavola 1.5 Popolazione 0-2 straniera residente dal 2006 al 2015 per provincia</t>
  </si>
  <si>
    <t>Tavola 1.6 Popolazione italiana 0-2 residente dal 2006 al 2015 per provincia</t>
  </si>
  <si>
    <t>Popolazione 0-2 residente (*)</t>
  </si>
  <si>
    <t>Variazione % annuale Pop. 0-2 Straniera</t>
  </si>
  <si>
    <t>Variazione % annuale Pop. 0-2 Italiana</t>
  </si>
  <si>
    <t xml:space="preserve"> % Popolaz. straniera sul totale popolazione 0-2</t>
  </si>
  <si>
    <t>Totale</t>
  </si>
  <si>
    <t>di cui con cittadinanza straniera</t>
  </si>
  <si>
    <t>Italiana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</si>
  <si>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</si>
  <si>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</si>
  <si>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</si>
  <si>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</si>
  <si>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</si>
  <si>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</si>
  <si>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</si>
  <si>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</si>
  <si>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</si>
  <si>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</si>
  <si>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Tavola 1.4 Popolazione 0-2 residente, italiani e stranieri e variazioni percentuali annuali</t>
  </si>
  <si>
    <t>anni 2006-2015</t>
  </si>
  <si>
    <t>Figura 1.3 - Trend demografico popolazione 0-2, numeri Indici, Italiani</t>
  </si>
  <si>
    <t>e stranieri , anni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</si>
</sst>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.0_ ;\-#,##0.0\ "/>
    <numFmt numFmtId="166" formatCode="_-* #,##0.0_-;\-* #,##0.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name val="Times New Roman"/>
      <family val="1"/>
    </font>
    <font>
      <i/>
      <sz val="9"/>
      <color theme="1"/>
      <name val="Times New Roman"/>
      <family val="1"/>
    </font>
    <font>
      <b/>
      <sz val="10"/>
      <name val="Calibri"/>
      <family val="2"/>
      <scheme val="minor"/>
    </font>
    <font>
      <i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1" fillId="0" borderId="0"/>
  </cellStyleXfs>
  <cellXfs count="55">
    <xf numFmtId="0" fontId="0" fillId="0" borderId="0" xfId="0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9" fillId="0" borderId="0" xfId="2" applyFont="1" applyAlignment="1"/>
    <xf numFmtId="165" fontId="10" fillId="0" borderId="0" xfId="3" applyNumberFormat="1" applyFont="1" applyFill="1" applyBorder="1" applyAlignment="1"/>
    <xf numFmtId="0" fontId="11" fillId="0" borderId="0" xfId="2" applyFont="1" applyAlignment="1"/>
    <xf numFmtId="164" fontId="9" fillId="0" borderId="0" xfId="3" applyNumberFormat="1" applyFont="1" applyAlignment="1"/>
    <xf numFmtId="165" fontId="12" fillId="0" borderId="0" xfId="3" applyNumberFormat="1" applyFont="1" applyAlignment="1"/>
    <xf numFmtId="166" fontId="12" fillId="0" borderId="0" xfId="3" applyNumberFormat="1" applyFont="1" applyAlignment="1"/>
    <xf numFmtId="0" fontId="4" fillId="0" borderId="0" xfId="2" applyAlignment="1">
      <alignment vertical="center"/>
    </xf>
    <xf numFmtId="166" fontId="6" fillId="0" borderId="0" xfId="3" applyNumberFormat="1" applyFont="1" applyAlignment="1">
      <alignment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right" vertical="center" wrapText="1"/>
    </xf>
    <xf numFmtId="165" fontId="10" fillId="0" borderId="2" xfId="3" applyNumberFormat="1" applyFont="1" applyFill="1" applyBorder="1" applyAlignment="1"/>
    <xf numFmtId="0" fontId="2" fillId="2" borderId="1" xfId="2" applyFont="1" applyFill="1" applyBorder="1" applyAlignment="1">
      <alignment horizontal="right" vertical="center" wrapText="1"/>
    </xf>
    <xf numFmtId="0" fontId="2" fillId="0" borderId="1" xfId="2" applyFont="1" applyBorder="1" applyAlignment="1">
      <alignment horizontal="left"/>
    </xf>
    <xf numFmtId="164" fontId="2" fillId="0" borderId="1" xfId="3" applyNumberFormat="1" applyFont="1" applyBorder="1" applyAlignment="1"/>
    <xf numFmtId="165" fontId="14" fillId="0" borderId="1" xfId="3" applyNumberFormat="1" applyFont="1" applyBorder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43" fontId="2" fillId="0" borderId="0" xfId="1" applyFont="1" applyAlignment="1">
      <alignment vertical="center"/>
    </xf>
    <xf numFmtId="0" fontId="2" fillId="3" borderId="1" xfId="0" applyFont="1" applyFill="1" applyBorder="1" applyAlignment="1">
      <alignment vertical="center"/>
    </xf>
    <xf numFmtId="166" fontId="9" fillId="0" borderId="0" xfId="1" applyNumberFormat="1" applyFont="1" applyAlignment="1"/>
    <xf numFmtId="0" fontId="13" fillId="2" borderId="1" xfId="2" applyFont="1" applyFill="1" applyBorder="1" applyAlignment="1">
      <alignment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0" fontId="6" fillId="0" borderId="0" xfId="2" applyFont="1"/>
    <xf numFmtId="0" fontId="13" fillId="3" borderId="1" xfId="4" applyFont="1" applyFill="1" applyBorder="1" applyAlignment="1">
      <alignment vertical="center" wrapText="1"/>
    </xf>
    <xf numFmtId="0" fontId="13" fillId="3" borderId="1" xfId="5" applyFont="1" applyFill="1" applyBorder="1" applyAlignment="1">
      <alignment horizontal="center" vertical="center" wrapText="1"/>
    </xf>
    <xf numFmtId="0" fontId="16" fillId="3" borderId="1" xfId="5" applyFont="1" applyFill="1" applyBorder="1" applyAlignment="1">
      <alignment horizontal="center" vertical="center" wrapText="1"/>
    </xf>
    <xf numFmtId="0" fontId="13" fillId="3" borderId="1" xfId="5" applyFont="1" applyFill="1" applyBorder="1" applyAlignment="1">
      <alignment horizontal="right" vertical="center" wrapText="1"/>
    </xf>
    <xf numFmtId="0" fontId="13" fillId="0" borderId="1" xfId="2" applyFont="1" applyBorder="1" applyAlignment="1">
      <alignment vertical="center" wrapText="1"/>
    </xf>
    <xf numFmtId="164" fontId="13" fillId="0" borderId="1" xfId="3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 wrapText="1"/>
    </xf>
    <xf numFmtId="166" fontId="16" fillId="0" borderId="1" xfId="3" applyNumberFormat="1" applyFont="1" applyBorder="1" applyAlignment="1">
      <alignment vertical="center" wrapText="1"/>
    </xf>
    <xf numFmtId="0" fontId="13" fillId="0" borderId="1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vertical="center" wrapText="1"/>
    </xf>
    <xf numFmtId="164" fontId="13" fillId="0" borderId="0" xfId="3" applyNumberFormat="1" applyFont="1" applyBorder="1" applyAlignment="1">
      <alignment vertical="center" wrapText="1"/>
    </xf>
    <xf numFmtId="164" fontId="13" fillId="0" borderId="0" xfId="2" applyNumberFormat="1" applyFont="1" applyBorder="1" applyAlignment="1">
      <alignment vertical="center" wrapText="1"/>
    </xf>
    <xf numFmtId="166" fontId="16" fillId="0" borderId="0" xfId="3" applyNumberFormat="1" applyFont="1" applyBorder="1" applyAlignment="1">
      <alignment vertical="center" wrapText="1"/>
    </xf>
    <xf numFmtId="0" fontId="11" fillId="0" borderId="0" xfId="0" applyFont="1"/>
  </cellXfs>
  <cellStyles count="6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Normale 3" xfId="4" xr:uid="{72B161EE-2EF8-4DCF-A8E9-8F3D615C8D49}"/>
    <cellStyle name="Normale 4" xfId="5" xr:uid="{A8B846D4-2B9C-49BF-B1D0-C304663B20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491731566341096E-2"/>
          <c:y val="4.1548630783758263E-2"/>
          <c:w val="0.86001835836094254"/>
          <c:h val="0.77742484738982698"/>
        </c:manualLayout>
      </c:layout>
      <c:barChart>
        <c:barDir val="bar"/>
        <c:grouping val="clustered"/>
        <c:varyColors val="0"/>
        <c:ser>
          <c:idx val="0"/>
          <c:order val="0"/>
          <c:tx>
            <c:v>Var.% Nati</c:v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'Tav.1.1-Fig.1.1'!$AE$12:$AE$20</c:f>
              <c:strCache>
                <c:ptCount val="9"/>
                <c:pt idx="0">
                  <c:v>fra 2006 e 2007</c:v>
                </c:pt>
                <c:pt idx="1">
                  <c:v>fra 2007 e 2008</c:v>
                </c:pt>
                <c:pt idx="2">
                  <c:v>fra 2008 e 2009</c:v>
                </c:pt>
                <c:pt idx="3">
                  <c:v>fra 2009 e 2010</c:v>
                </c:pt>
                <c:pt idx="4">
                  <c:v>fra 2010 e 2011</c:v>
                </c:pt>
                <c:pt idx="5">
                  <c:v>fra 2011 e 2012</c:v>
                </c:pt>
                <c:pt idx="6">
                  <c:v>fra 2012 e 2013</c:v>
                </c:pt>
                <c:pt idx="7">
                  <c:v>fra 2013 e 2014</c:v>
                </c:pt>
                <c:pt idx="8">
                  <c:v>fra 2014 e 2015</c:v>
                </c:pt>
              </c:strCache>
            </c:strRef>
          </c:cat>
          <c:val>
            <c:numRef>
              <c:f>'Tav.1.1-Fig.1.1'!$E$12:$E$20</c:f>
              <c:numCache>
                <c:formatCode>#,##0.0_ ;\-#,##0.0\ </c:formatCode>
                <c:ptCount val="9"/>
                <c:pt idx="0">
                  <c:v>2.7462913655382275</c:v>
                </c:pt>
                <c:pt idx="1">
                  <c:v>3.447850338121329</c:v>
                </c:pt>
                <c:pt idx="2">
                  <c:v>0.48192771084337355</c:v>
                </c:pt>
                <c:pt idx="3">
                  <c:v>-0.71230144597193534</c:v>
                </c:pt>
                <c:pt idx="4">
                  <c:v>-3.273788172274434</c:v>
                </c:pt>
                <c:pt idx="5">
                  <c:v>-2.7467365506329116</c:v>
                </c:pt>
                <c:pt idx="6">
                  <c:v>-3.2539339553092508</c:v>
                </c:pt>
                <c:pt idx="7">
                  <c:v>-3.6497884751819636</c:v>
                </c:pt>
                <c:pt idx="8">
                  <c:v>-2.331733391513036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1-4E56-AF24-8FADF9BDE132}"/>
            </c:ext>
          </c:extLst>
        </c:ser>
        <c:ser>
          <c:idx val="1"/>
          <c:order val="1"/>
          <c:tx>
            <c:v>Var.% Pop.02</c:v>
          </c:tx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'Tav.1.1-Fig.1.1'!$AE$12:$AE$20</c:f>
              <c:strCache>
                <c:ptCount val="9"/>
                <c:pt idx="0">
                  <c:v>fra 2006 e 2007</c:v>
                </c:pt>
                <c:pt idx="1">
                  <c:v>fra 2007 e 2008</c:v>
                </c:pt>
                <c:pt idx="2">
                  <c:v>fra 2008 e 2009</c:v>
                </c:pt>
                <c:pt idx="3">
                  <c:v>fra 2009 e 2010</c:v>
                </c:pt>
                <c:pt idx="4">
                  <c:v>fra 2010 e 2011</c:v>
                </c:pt>
                <c:pt idx="5">
                  <c:v>fra 2011 e 2012</c:v>
                </c:pt>
                <c:pt idx="6">
                  <c:v>fra 2012 e 2013</c:v>
                </c:pt>
                <c:pt idx="7">
                  <c:v>fra 2013 e 2014</c:v>
                </c:pt>
                <c:pt idx="8">
                  <c:v>fra 2014 e 2015</c:v>
                </c:pt>
              </c:strCache>
            </c:strRef>
          </c:cat>
          <c:val>
            <c:numRef>
              <c:f>'Tav.1.1-Fig.1.1'!$C$12:$C$20</c:f>
              <c:numCache>
                <c:formatCode>#,##0.0_ ;\-#,##0.0\ </c:formatCode>
                <c:ptCount val="9"/>
                <c:pt idx="0">
                  <c:v>2.7667097887020269</c:v>
                </c:pt>
                <c:pt idx="1">
                  <c:v>3.1277799224558991</c:v>
                </c:pt>
                <c:pt idx="2">
                  <c:v>2.158115311063189</c:v>
                </c:pt>
                <c:pt idx="3">
                  <c:v>0.41023761918796847</c:v>
                </c:pt>
                <c:pt idx="4">
                  <c:v>-1.0638466664551138</c:v>
                </c:pt>
                <c:pt idx="5">
                  <c:v>-2.4705118233355519</c:v>
                </c:pt>
                <c:pt idx="6">
                  <c:v>-3.4136315053851849</c:v>
                </c:pt>
                <c:pt idx="7">
                  <c:v>-2.7894584517952299</c:v>
                </c:pt>
                <c:pt idx="8">
                  <c:v>-3.0034763268272608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1-4E56-AF24-8FADF9BDE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713376"/>
        <c:axId val="1"/>
      </c:barChart>
      <c:catAx>
        <c:axId val="247713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b"/>
        <c:numFmt formatCode="#,##0.0_ ;\-#,##0.0\ 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47713376"/>
        <c:crosses val="autoZero"/>
        <c:crossBetween val="between"/>
      </c:valAx>
    </c:plotArea>
    <c:legend>
      <c:legendPos val="b"/>
      <c:overlay val="0"/>
      <c:spPr>
        <a:noFill/>
        <a:ln w="25400">
          <a:solidFill>
            <a:schemeClr val="accent1">
              <a:lumMod val="20000"/>
              <a:lumOff val="8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5</xdr:row>
      <xdr:rowOff>19050</xdr:rowOff>
    </xdr:from>
    <xdr:to>
      <xdr:col>11</xdr:col>
      <xdr:colOff>95250</xdr:colOff>
      <xdr:row>24</xdr:row>
      <xdr:rowOff>133350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id="{749C0D63-F004-4650-BA64-F0D68C4938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7</xdr:col>
      <xdr:colOff>402688</xdr:colOff>
      <xdr:row>19</xdr:row>
      <xdr:rowOff>26158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06B41A8-A779-4673-AFF2-A654DDF14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1000"/>
          <a:ext cx="4060288" cy="2883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46"/>
  <sheetViews>
    <sheetView showGridLines="0" workbookViewId="0">
      <selection activeCell="O17" sqref="O17"/>
    </sheetView>
  </sheetViews>
  <sheetFormatPr defaultRowHeight="11.25" x14ac:dyDescent="0.25"/>
  <cols>
    <col min="1" max="1" width="7.28515625" style="2" customWidth="1"/>
    <col min="2" max="11" width="7.5703125" style="2" customWidth="1"/>
    <col min="12" max="247" width="9" style="2"/>
    <col min="248" max="248" width="7.28515625" style="2" customWidth="1"/>
    <col min="249" max="257" width="7.5703125" style="2" customWidth="1"/>
    <col min="258" max="259" width="7.28515625" style="2" customWidth="1"/>
    <col min="260" max="263" width="7.5703125" style="2" customWidth="1"/>
    <col min="264" max="503" width="9" style="2"/>
    <col min="504" max="504" width="7.28515625" style="2" customWidth="1"/>
    <col min="505" max="513" width="7.5703125" style="2" customWidth="1"/>
    <col min="514" max="515" width="7.28515625" style="2" customWidth="1"/>
    <col min="516" max="519" width="7.5703125" style="2" customWidth="1"/>
    <col min="520" max="759" width="9" style="2"/>
    <col min="760" max="760" width="7.28515625" style="2" customWidth="1"/>
    <col min="761" max="769" width="7.5703125" style="2" customWidth="1"/>
    <col min="770" max="771" width="7.28515625" style="2" customWidth="1"/>
    <col min="772" max="775" width="7.5703125" style="2" customWidth="1"/>
    <col min="776" max="1015" width="9" style="2"/>
    <col min="1016" max="1016" width="7.28515625" style="2" customWidth="1"/>
    <col min="1017" max="1025" width="7.5703125" style="2" customWidth="1"/>
    <col min="1026" max="1027" width="7.28515625" style="2" customWidth="1"/>
    <col min="1028" max="1031" width="7.5703125" style="2" customWidth="1"/>
    <col min="1032" max="1271" width="9" style="2"/>
    <col min="1272" max="1272" width="7.28515625" style="2" customWidth="1"/>
    <col min="1273" max="1281" width="7.5703125" style="2" customWidth="1"/>
    <col min="1282" max="1283" width="7.28515625" style="2" customWidth="1"/>
    <col min="1284" max="1287" width="7.5703125" style="2" customWidth="1"/>
    <col min="1288" max="1527" width="9" style="2"/>
    <col min="1528" max="1528" width="7.28515625" style="2" customWidth="1"/>
    <col min="1529" max="1537" width="7.5703125" style="2" customWidth="1"/>
    <col min="1538" max="1539" width="7.28515625" style="2" customWidth="1"/>
    <col min="1540" max="1543" width="7.5703125" style="2" customWidth="1"/>
    <col min="1544" max="1783" width="9" style="2"/>
    <col min="1784" max="1784" width="7.28515625" style="2" customWidth="1"/>
    <col min="1785" max="1793" width="7.5703125" style="2" customWidth="1"/>
    <col min="1794" max="1795" width="7.28515625" style="2" customWidth="1"/>
    <col min="1796" max="1799" width="7.5703125" style="2" customWidth="1"/>
    <col min="1800" max="2039" width="9" style="2"/>
    <col min="2040" max="2040" width="7.28515625" style="2" customWidth="1"/>
    <col min="2041" max="2049" width="7.5703125" style="2" customWidth="1"/>
    <col min="2050" max="2051" width="7.28515625" style="2" customWidth="1"/>
    <col min="2052" max="2055" width="7.5703125" style="2" customWidth="1"/>
    <col min="2056" max="2295" width="9" style="2"/>
    <col min="2296" max="2296" width="7.28515625" style="2" customWidth="1"/>
    <col min="2297" max="2305" width="7.5703125" style="2" customWidth="1"/>
    <col min="2306" max="2307" width="7.28515625" style="2" customWidth="1"/>
    <col min="2308" max="2311" width="7.5703125" style="2" customWidth="1"/>
    <col min="2312" max="2551" width="9" style="2"/>
    <col min="2552" max="2552" width="7.28515625" style="2" customWidth="1"/>
    <col min="2553" max="2561" width="7.5703125" style="2" customWidth="1"/>
    <col min="2562" max="2563" width="7.28515625" style="2" customWidth="1"/>
    <col min="2564" max="2567" width="7.5703125" style="2" customWidth="1"/>
    <col min="2568" max="2807" width="9" style="2"/>
    <col min="2808" max="2808" width="7.28515625" style="2" customWidth="1"/>
    <col min="2809" max="2817" width="7.5703125" style="2" customWidth="1"/>
    <col min="2818" max="2819" width="7.28515625" style="2" customWidth="1"/>
    <col min="2820" max="2823" width="7.5703125" style="2" customWidth="1"/>
    <col min="2824" max="3063" width="9" style="2"/>
    <col min="3064" max="3064" width="7.28515625" style="2" customWidth="1"/>
    <col min="3065" max="3073" width="7.5703125" style="2" customWidth="1"/>
    <col min="3074" max="3075" width="7.28515625" style="2" customWidth="1"/>
    <col min="3076" max="3079" width="7.5703125" style="2" customWidth="1"/>
    <col min="3080" max="3319" width="9" style="2"/>
    <col min="3320" max="3320" width="7.28515625" style="2" customWidth="1"/>
    <col min="3321" max="3329" width="7.5703125" style="2" customWidth="1"/>
    <col min="3330" max="3331" width="7.28515625" style="2" customWidth="1"/>
    <col min="3332" max="3335" width="7.5703125" style="2" customWidth="1"/>
    <col min="3336" max="3575" width="9" style="2"/>
    <col min="3576" max="3576" width="7.28515625" style="2" customWidth="1"/>
    <col min="3577" max="3585" width="7.5703125" style="2" customWidth="1"/>
    <col min="3586" max="3587" width="7.28515625" style="2" customWidth="1"/>
    <col min="3588" max="3591" width="7.5703125" style="2" customWidth="1"/>
    <col min="3592" max="3831" width="9" style="2"/>
    <col min="3832" max="3832" width="7.28515625" style="2" customWidth="1"/>
    <col min="3833" max="3841" width="7.5703125" style="2" customWidth="1"/>
    <col min="3842" max="3843" width="7.28515625" style="2" customWidth="1"/>
    <col min="3844" max="3847" width="7.5703125" style="2" customWidth="1"/>
    <col min="3848" max="4087" width="9" style="2"/>
    <col min="4088" max="4088" width="7.28515625" style="2" customWidth="1"/>
    <col min="4089" max="4097" width="7.5703125" style="2" customWidth="1"/>
    <col min="4098" max="4099" width="7.28515625" style="2" customWidth="1"/>
    <col min="4100" max="4103" width="7.5703125" style="2" customWidth="1"/>
    <col min="4104" max="4343" width="9" style="2"/>
    <col min="4344" max="4344" width="7.28515625" style="2" customWidth="1"/>
    <col min="4345" max="4353" width="7.5703125" style="2" customWidth="1"/>
    <col min="4354" max="4355" width="7.28515625" style="2" customWidth="1"/>
    <col min="4356" max="4359" width="7.5703125" style="2" customWidth="1"/>
    <col min="4360" max="4599" width="9" style="2"/>
    <col min="4600" max="4600" width="7.28515625" style="2" customWidth="1"/>
    <col min="4601" max="4609" width="7.5703125" style="2" customWidth="1"/>
    <col min="4610" max="4611" width="7.28515625" style="2" customWidth="1"/>
    <col min="4612" max="4615" width="7.5703125" style="2" customWidth="1"/>
    <col min="4616" max="4855" width="9" style="2"/>
    <col min="4856" max="4856" width="7.28515625" style="2" customWidth="1"/>
    <col min="4857" max="4865" width="7.5703125" style="2" customWidth="1"/>
    <col min="4866" max="4867" width="7.28515625" style="2" customWidth="1"/>
    <col min="4868" max="4871" width="7.5703125" style="2" customWidth="1"/>
    <col min="4872" max="5111" width="9" style="2"/>
    <col min="5112" max="5112" width="7.28515625" style="2" customWidth="1"/>
    <col min="5113" max="5121" width="7.5703125" style="2" customWidth="1"/>
    <col min="5122" max="5123" width="7.28515625" style="2" customWidth="1"/>
    <col min="5124" max="5127" width="7.5703125" style="2" customWidth="1"/>
    <col min="5128" max="5367" width="9" style="2"/>
    <col min="5368" max="5368" width="7.28515625" style="2" customWidth="1"/>
    <col min="5369" max="5377" width="7.5703125" style="2" customWidth="1"/>
    <col min="5378" max="5379" width="7.28515625" style="2" customWidth="1"/>
    <col min="5380" max="5383" width="7.5703125" style="2" customWidth="1"/>
    <col min="5384" max="5623" width="9" style="2"/>
    <col min="5624" max="5624" width="7.28515625" style="2" customWidth="1"/>
    <col min="5625" max="5633" width="7.5703125" style="2" customWidth="1"/>
    <col min="5634" max="5635" width="7.28515625" style="2" customWidth="1"/>
    <col min="5636" max="5639" width="7.5703125" style="2" customWidth="1"/>
    <col min="5640" max="5879" width="9" style="2"/>
    <col min="5880" max="5880" width="7.28515625" style="2" customWidth="1"/>
    <col min="5881" max="5889" width="7.5703125" style="2" customWidth="1"/>
    <col min="5890" max="5891" width="7.28515625" style="2" customWidth="1"/>
    <col min="5892" max="5895" width="7.5703125" style="2" customWidth="1"/>
    <col min="5896" max="6135" width="9" style="2"/>
    <col min="6136" max="6136" width="7.28515625" style="2" customWidth="1"/>
    <col min="6137" max="6145" width="7.5703125" style="2" customWidth="1"/>
    <col min="6146" max="6147" width="7.28515625" style="2" customWidth="1"/>
    <col min="6148" max="6151" width="7.5703125" style="2" customWidth="1"/>
    <col min="6152" max="6391" width="9" style="2"/>
    <col min="6392" max="6392" width="7.28515625" style="2" customWidth="1"/>
    <col min="6393" max="6401" width="7.5703125" style="2" customWidth="1"/>
    <col min="6402" max="6403" width="7.28515625" style="2" customWidth="1"/>
    <col min="6404" max="6407" width="7.5703125" style="2" customWidth="1"/>
    <col min="6408" max="6647" width="9" style="2"/>
    <col min="6648" max="6648" width="7.28515625" style="2" customWidth="1"/>
    <col min="6649" max="6657" width="7.5703125" style="2" customWidth="1"/>
    <col min="6658" max="6659" width="7.28515625" style="2" customWidth="1"/>
    <col min="6660" max="6663" width="7.5703125" style="2" customWidth="1"/>
    <col min="6664" max="6903" width="9" style="2"/>
    <col min="6904" max="6904" width="7.28515625" style="2" customWidth="1"/>
    <col min="6905" max="6913" width="7.5703125" style="2" customWidth="1"/>
    <col min="6914" max="6915" width="7.28515625" style="2" customWidth="1"/>
    <col min="6916" max="6919" width="7.5703125" style="2" customWidth="1"/>
    <col min="6920" max="7159" width="9" style="2"/>
    <col min="7160" max="7160" width="7.28515625" style="2" customWidth="1"/>
    <col min="7161" max="7169" width="7.5703125" style="2" customWidth="1"/>
    <col min="7170" max="7171" width="7.28515625" style="2" customWidth="1"/>
    <col min="7172" max="7175" width="7.5703125" style="2" customWidth="1"/>
    <col min="7176" max="7415" width="9" style="2"/>
    <col min="7416" max="7416" width="7.28515625" style="2" customWidth="1"/>
    <col min="7417" max="7425" width="7.5703125" style="2" customWidth="1"/>
    <col min="7426" max="7427" width="7.28515625" style="2" customWidth="1"/>
    <col min="7428" max="7431" width="7.5703125" style="2" customWidth="1"/>
    <col min="7432" max="7671" width="9" style="2"/>
    <col min="7672" max="7672" width="7.28515625" style="2" customWidth="1"/>
    <col min="7673" max="7681" width="7.5703125" style="2" customWidth="1"/>
    <col min="7682" max="7683" width="7.28515625" style="2" customWidth="1"/>
    <col min="7684" max="7687" width="7.5703125" style="2" customWidth="1"/>
    <col min="7688" max="7927" width="9" style="2"/>
    <col min="7928" max="7928" width="7.28515625" style="2" customWidth="1"/>
    <col min="7929" max="7937" width="7.5703125" style="2" customWidth="1"/>
    <col min="7938" max="7939" width="7.28515625" style="2" customWidth="1"/>
    <col min="7940" max="7943" width="7.5703125" style="2" customWidth="1"/>
    <col min="7944" max="8183" width="9" style="2"/>
    <col min="8184" max="8184" width="7.28515625" style="2" customWidth="1"/>
    <col min="8185" max="8193" width="7.5703125" style="2" customWidth="1"/>
    <col min="8194" max="8195" width="7.28515625" style="2" customWidth="1"/>
    <col min="8196" max="8199" width="7.5703125" style="2" customWidth="1"/>
    <col min="8200" max="8439" width="9" style="2"/>
    <col min="8440" max="8440" width="7.28515625" style="2" customWidth="1"/>
    <col min="8441" max="8449" width="7.5703125" style="2" customWidth="1"/>
    <col min="8450" max="8451" width="7.28515625" style="2" customWidth="1"/>
    <col min="8452" max="8455" width="7.5703125" style="2" customWidth="1"/>
    <col min="8456" max="8695" width="9" style="2"/>
    <col min="8696" max="8696" width="7.28515625" style="2" customWidth="1"/>
    <col min="8697" max="8705" width="7.5703125" style="2" customWidth="1"/>
    <col min="8706" max="8707" width="7.28515625" style="2" customWidth="1"/>
    <col min="8708" max="8711" width="7.5703125" style="2" customWidth="1"/>
    <col min="8712" max="8951" width="9" style="2"/>
    <col min="8952" max="8952" width="7.28515625" style="2" customWidth="1"/>
    <col min="8953" max="8961" width="7.5703125" style="2" customWidth="1"/>
    <col min="8962" max="8963" width="7.28515625" style="2" customWidth="1"/>
    <col min="8964" max="8967" width="7.5703125" style="2" customWidth="1"/>
    <col min="8968" max="9207" width="9" style="2"/>
    <col min="9208" max="9208" width="7.28515625" style="2" customWidth="1"/>
    <col min="9209" max="9217" width="7.5703125" style="2" customWidth="1"/>
    <col min="9218" max="9219" width="7.28515625" style="2" customWidth="1"/>
    <col min="9220" max="9223" width="7.5703125" style="2" customWidth="1"/>
    <col min="9224" max="9463" width="9" style="2"/>
    <col min="9464" max="9464" width="7.28515625" style="2" customWidth="1"/>
    <col min="9465" max="9473" width="7.5703125" style="2" customWidth="1"/>
    <col min="9474" max="9475" width="7.28515625" style="2" customWidth="1"/>
    <col min="9476" max="9479" width="7.5703125" style="2" customWidth="1"/>
    <col min="9480" max="9719" width="9" style="2"/>
    <col min="9720" max="9720" width="7.28515625" style="2" customWidth="1"/>
    <col min="9721" max="9729" width="7.5703125" style="2" customWidth="1"/>
    <col min="9730" max="9731" width="7.28515625" style="2" customWidth="1"/>
    <col min="9732" max="9735" width="7.5703125" style="2" customWidth="1"/>
    <col min="9736" max="9975" width="9" style="2"/>
    <col min="9976" max="9976" width="7.28515625" style="2" customWidth="1"/>
    <col min="9977" max="9985" width="7.5703125" style="2" customWidth="1"/>
    <col min="9986" max="9987" width="7.28515625" style="2" customWidth="1"/>
    <col min="9988" max="9991" width="7.5703125" style="2" customWidth="1"/>
    <col min="9992" max="10231" width="9" style="2"/>
    <col min="10232" max="10232" width="7.28515625" style="2" customWidth="1"/>
    <col min="10233" max="10241" width="7.5703125" style="2" customWidth="1"/>
    <col min="10242" max="10243" width="7.28515625" style="2" customWidth="1"/>
    <col min="10244" max="10247" width="7.5703125" style="2" customWidth="1"/>
    <col min="10248" max="10487" width="9" style="2"/>
    <col min="10488" max="10488" width="7.28515625" style="2" customWidth="1"/>
    <col min="10489" max="10497" width="7.5703125" style="2" customWidth="1"/>
    <col min="10498" max="10499" width="7.28515625" style="2" customWidth="1"/>
    <col min="10500" max="10503" width="7.5703125" style="2" customWidth="1"/>
    <col min="10504" max="10743" width="9" style="2"/>
    <col min="10744" max="10744" width="7.28515625" style="2" customWidth="1"/>
    <col min="10745" max="10753" width="7.5703125" style="2" customWidth="1"/>
    <col min="10754" max="10755" width="7.28515625" style="2" customWidth="1"/>
    <col min="10756" max="10759" width="7.5703125" style="2" customWidth="1"/>
    <col min="10760" max="10999" width="9" style="2"/>
    <col min="11000" max="11000" width="7.28515625" style="2" customWidth="1"/>
    <col min="11001" max="11009" width="7.5703125" style="2" customWidth="1"/>
    <col min="11010" max="11011" width="7.28515625" style="2" customWidth="1"/>
    <col min="11012" max="11015" width="7.5703125" style="2" customWidth="1"/>
    <col min="11016" max="11255" width="9" style="2"/>
    <col min="11256" max="11256" width="7.28515625" style="2" customWidth="1"/>
    <col min="11257" max="11265" width="7.5703125" style="2" customWidth="1"/>
    <col min="11266" max="11267" width="7.28515625" style="2" customWidth="1"/>
    <col min="11268" max="11271" width="7.5703125" style="2" customWidth="1"/>
    <col min="11272" max="11511" width="9" style="2"/>
    <col min="11512" max="11512" width="7.28515625" style="2" customWidth="1"/>
    <col min="11513" max="11521" width="7.5703125" style="2" customWidth="1"/>
    <col min="11522" max="11523" width="7.28515625" style="2" customWidth="1"/>
    <col min="11524" max="11527" width="7.5703125" style="2" customWidth="1"/>
    <col min="11528" max="11767" width="9" style="2"/>
    <col min="11768" max="11768" width="7.28515625" style="2" customWidth="1"/>
    <col min="11769" max="11777" width="7.5703125" style="2" customWidth="1"/>
    <col min="11778" max="11779" width="7.28515625" style="2" customWidth="1"/>
    <col min="11780" max="11783" width="7.5703125" style="2" customWidth="1"/>
    <col min="11784" max="12023" width="9" style="2"/>
    <col min="12024" max="12024" width="7.28515625" style="2" customWidth="1"/>
    <col min="12025" max="12033" width="7.5703125" style="2" customWidth="1"/>
    <col min="12034" max="12035" width="7.28515625" style="2" customWidth="1"/>
    <col min="12036" max="12039" width="7.5703125" style="2" customWidth="1"/>
    <col min="12040" max="12279" width="9" style="2"/>
    <col min="12280" max="12280" width="7.28515625" style="2" customWidth="1"/>
    <col min="12281" max="12289" width="7.5703125" style="2" customWidth="1"/>
    <col min="12290" max="12291" width="7.28515625" style="2" customWidth="1"/>
    <col min="12292" max="12295" width="7.5703125" style="2" customWidth="1"/>
    <col min="12296" max="12535" width="9" style="2"/>
    <col min="12536" max="12536" width="7.28515625" style="2" customWidth="1"/>
    <col min="12537" max="12545" width="7.5703125" style="2" customWidth="1"/>
    <col min="12546" max="12547" width="7.28515625" style="2" customWidth="1"/>
    <col min="12548" max="12551" width="7.5703125" style="2" customWidth="1"/>
    <col min="12552" max="12791" width="9" style="2"/>
    <col min="12792" max="12792" width="7.28515625" style="2" customWidth="1"/>
    <col min="12793" max="12801" width="7.5703125" style="2" customWidth="1"/>
    <col min="12802" max="12803" width="7.28515625" style="2" customWidth="1"/>
    <col min="12804" max="12807" width="7.5703125" style="2" customWidth="1"/>
    <col min="12808" max="13047" width="9" style="2"/>
    <col min="13048" max="13048" width="7.28515625" style="2" customWidth="1"/>
    <col min="13049" max="13057" width="7.5703125" style="2" customWidth="1"/>
    <col min="13058" max="13059" width="7.28515625" style="2" customWidth="1"/>
    <col min="13060" max="13063" width="7.5703125" style="2" customWidth="1"/>
    <col min="13064" max="13303" width="9" style="2"/>
    <col min="13304" max="13304" width="7.28515625" style="2" customWidth="1"/>
    <col min="13305" max="13313" width="7.5703125" style="2" customWidth="1"/>
    <col min="13314" max="13315" width="7.28515625" style="2" customWidth="1"/>
    <col min="13316" max="13319" width="7.5703125" style="2" customWidth="1"/>
    <col min="13320" max="13559" width="9" style="2"/>
    <col min="13560" max="13560" width="7.28515625" style="2" customWidth="1"/>
    <col min="13561" max="13569" width="7.5703125" style="2" customWidth="1"/>
    <col min="13570" max="13571" width="7.28515625" style="2" customWidth="1"/>
    <col min="13572" max="13575" width="7.5703125" style="2" customWidth="1"/>
    <col min="13576" max="13815" width="9" style="2"/>
    <col min="13816" max="13816" width="7.28515625" style="2" customWidth="1"/>
    <col min="13817" max="13825" width="7.5703125" style="2" customWidth="1"/>
    <col min="13826" max="13827" width="7.28515625" style="2" customWidth="1"/>
    <col min="13828" max="13831" width="7.5703125" style="2" customWidth="1"/>
    <col min="13832" max="14071" width="9" style="2"/>
    <col min="14072" max="14072" width="7.28515625" style="2" customWidth="1"/>
    <col min="14073" max="14081" width="7.5703125" style="2" customWidth="1"/>
    <col min="14082" max="14083" width="7.28515625" style="2" customWidth="1"/>
    <col min="14084" max="14087" width="7.5703125" style="2" customWidth="1"/>
    <col min="14088" max="14327" width="9" style="2"/>
    <col min="14328" max="14328" width="7.28515625" style="2" customWidth="1"/>
    <col min="14329" max="14337" width="7.5703125" style="2" customWidth="1"/>
    <col min="14338" max="14339" width="7.28515625" style="2" customWidth="1"/>
    <col min="14340" max="14343" width="7.5703125" style="2" customWidth="1"/>
    <col min="14344" max="14583" width="9" style="2"/>
    <col min="14584" max="14584" width="7.28515625" style="2" customWidth="1"/>
    <col min="14585" max="14593" width="7.5703125" style="2" customWidth="1"/>
    <col min="14594" max="14595" width="7.28515625" style="2" customWidth="1"/>
    <col min="14596" max="14599" width="7.5703125" style="2" customWidth="1"/>
    <col min="14600" max="14839" width="9" style="2"/>
    <col min="14840" max="14840" width="7.28515625" style="2" customWidth="1"/>
    <col min="14841" max="14849" width="7.5703125" style="2" customWidth="1"/>
    <col min="14850" max="14851" width="7.28515625" style="2" customWidth="1"/>
    <col min="14852" max="14855" width="7.5703125" style="2" customWidth="1"/>
    <col min="14856" max="15095" width="9" style="2"/>
    <col min="15096" max="15096" width="7.28515625" style="2" customWidth="1"/>
    <col min="15097" max="15105" width="7.5703125" style="2" customWidth="1"/>
    <col min="15106" max="15107" width="7.28515625" style="2" customWidth="1"/>
    <col min="15108" max="15111" width="7.5703125" style="2" customWidth="1"/>
    <col min="15112" max="15351" width="9" style="2"/>
    <col min="15352" max="15352" width="7.28515625" style="2" customWidth="1"/>
    <col min="15353" max="15361" width="7.5703125" style="2" customWidth="1"/>
    <col min="15362" max="15363" width="7.28515625" style="2" customWidth="1"/>
    <col min="15364" max="15367" width="7.5703125" style="2" customWidth="1"/>
    <col min="15368" max="15607" width="9" style="2"/>
    <col min="15608" max="15608" width="7.28515625" style="2" customWidth="1"/>
    <col min="15609" max="15617" width="7.5703125" style="2" customWidth="1"/>
    <col min="15618" max="15619" width="7.28515625" style="2" customWidth="1"/>
    <col min="15620" max="15623" width="7.5703125" style="2" customWidth="1"/>
    <col min="15624" max="15863" width="9" style="2"/>
    <col min="15864" max="15864" width="7.28515625" style="2" customWidth="1"/>
    <col min="15865" max="15873" width="7.5703125" style="2" customWidth="1"/>
    <col min="15874" max="15875" width="7.28515625" style="2" customWidth="1"/>
    <col min="15876" max="15879" width="7.5703125" style="2" customWidth="1"/>
    <col min="15880" max="16119" width="9" style="2"/>
    <col min="16120" max="16120" width="7.28515625" style="2" customWidth="1"/>
    <col min="16121" max="16129" width="7.5703125" style="2" customWidth="1"/>
    <col min="16130" max="16131" width="7.28515625" style="2" customWidth="1"/>
    <col min="16132" max="16135" width="7.5703125" style="2" customWidth="1"/>
    <col min="16136" max="16384" width="9" style="2"/>
  </cols>
  <sheetData>
    <row r="2" spans="1:31" ht="12.75" x14ac:dyDescent="0.25">
      <c r="A2" s="36" t="s">
        <v>32</v>
      </c>
      <c r="H2" s="36" t="s">
        <v>34</v>
      </c>
    </row>
    <row r="3" spans="1:31" ht="12.75" x14ac:dyDescent="0.25">
      <c r="A3" s="36" t="s">
        <v>33</v>
      </c>
      <c r="H3" s="36" t="s">
        <v>33</v>
      </c>
    </row>
    <row r="5" spans="1:31" ht="12.75" x14ac:dyDescent="0.25">
      <c r="A5" s="3"/>
    </row>
    <row r="6" spans="1:31" ht="14.25" x14ac:dyDescent="0.25">
      <c r="A6" s="1"/>
    </row>
    <row r="8" spans="1:31" ht="35.25" customHeight="1" x14ac:dyDescent="0.25">
      <c r="A8" s="30" t="s">
        <v>9</v>
      </c>
      <c r="B8" s="31" t="s">
        <v>11</v>
      </c>
      <c r="C8" s="31"/>
      <c r="D8" s="31" t="s">
        <v>12</v>
      </c>
      <c r="E8" s="31"/>
      <c r="F8" s="15"/>
      <c r="G8" s="13"/>
    </row>
    <row r="9" spans="1:31" s="5" customFormat="1" ht="24.75" customHeight="1" x14ac:dyDescent="0.2">
      <c r="A9" s="30"/>
      <c r="B9" s="18" t="s">
        <v>13</v>
      </c>
      <c r="C9" s="18" t="s">
        <v>14</v>
      </c>
      <c r="D9" s="18" t="s">
        <v>13</v>
      </c>
      <c r="E9" s="18" t="s">
        <v>14</v>
      </c>
      <c r="F9" s="16"/>
      <c r="G9" s="14"/>
      <c r="H9" s="2"/>
      <c r="I9" s="2"/>
      <c r="J9" s="2"/>
      <c r="K9" s="2"/>
    </row>
    <row r="10" spans="1:31" s="5" customFormat="1" ht="12.75" hidden="1" x14ac:dyDescent="0.2">
      <c r="A10" s="19">
        <v>2005</v>
      </c>
      <c r="B10" s="20">
        <v>112966</v>
      </c>
      <c r="C10" s="21"/>
      <c r="D10" s="20">
        <v>38518</v>
      </c>
      <c r="E10" s="21"/>
      <c r="F10" s="17"/>
      <c r="G10" s="6"/>
      <c r="H10" s="4" t="s">
        <v>15</v>
      </c>
      <c r="I10" s="2"/>
      <c r="J10" s="2"/>
      <c r="K10" s="2"/>
    </row>
    <row r="11" spans="1:31" s="5" customFormat="1" ht="12.75" x14ac:dyDescent="0.2">
      <c r="A11" s="19">
        <v>2006</v>
      </c>
      <c r="B11" s="20">
        <v>115950</v>
      </c>
      <c r="C11" s="21"/>
      <c r="D11" s="20">
        <v>39435</v>
      </c>
      <c r="E11" s="21"/>
      <c r="F11" s="17"/>
      <c r="G11" s="6"/>
      <c r="H11" s="6"/>
      <c r="I11" s="6"/>
      <c r="J11" s="6"/>
      <c r="K11" s="6"/>
      <c r="L11" s="6"/>
      <c r="O11" s="2"/>
      <c r="P11" s="2"/>
      <c r="AE11" s="4" t="s">
        <v>16</v>
      </c>
    </row>
    <row r="12" spans="1:31" s="5" customFormat="1" ht="12.75" x14ac:dyDescent="0.2">
      <c r="A12" s="19">
        <v>2007</v>
      </c>
      <c r="B12" s="20">
        <v>119158</v>
      </c>
      <c r="C12" s="21">
        <f t="shared" ref="C12:C20" si="0">(B12-B11)/B11*100</f>
        <v>2.7667097887020269</v>
      </c>
      <c r="D12" s="20">
        <v>40518</v>
      </c>
      <c r="E12" s="21">
        <f t="shared" ref="E12:E20" si="1">(D12-D11)/D11*100</f>
        <v>2.7462913655382275</v>
      </c>
      <c r="F12" s="17"/>
      <c r="G12" s="6"/>
      <c r="H12" s="6"/>
      <c r="I12" s="6"/>
      <c r="J12" s="6"/>
      <c r="K12" s="6"/>
      <c r="L12" s="6"/>
      <c r="O12" s="2"/>
      <c r="P12" s="2"/>
      <c r="AE12" s="4" t="s">
        <v>17</v>
      </c>
    </row>
    <row r="13" spans="1:31" s="5" customFormat="1" ht="12.75" x14ac:dyDescent="0.2">
      <c r="A13" s="19">
        <v>2008</v>
      </c>
      <c r="B13" s="20">
        <v>122885</v>
      </c>
      <c r="C13" s="21">
        <f t="shared" si="0"/>
        <v>3.1277799224558991</v>
      </c>
      <c r="D13" s="20">
        <v>41915</v>
      </c>
      <c r="E13" s="21">
        <f t="shared" si="1"/>
        <v>3.447850338121329</v>
      </c>
      <c r="F13" s="17"/>
      <c r="G13" s="6"/>
      <c r="H13" s="6"/>
      <c r="I13" s="6"/>
      <c r="J13" s="6"/>
      <c r="K13" s="6"/>
      <c r="L13" s="6"/>
      <c r="O13" s="2"/>
      <c r="P13" s="2"/>
      <c r="AE13" s="4" t="s">
        <v>18</v>
      </c>
    </row>
    <row r="14" spans="1:31" s="5" customFormat="1" ht="12.75" x14ac:dyDescent="0.2">
      <c r="A14" s="19">
        <v>2009</v>
      </c>
      <c r="B14" s="20">
        <v>125537</v>
      </c>
      <c r="C14" s="21">
        <f t="shared" si="0"/>
        <v>2.158115311063189</v>
      </c>
      <c r="D14" s="20">
        <v>42117</v>
      </c>
      <c r="E14" s="21">
        <f t="shared" si="1"/>
        <v>0.48192771084337355</v>
      </c>
      <c r="F14" s="17"/>
      <c r="G14" s="6"/>
      <c r="H14" s="6"/>
      <c r="I14" s="6"/>
      <c r="J14" s="6"/>
      <c r="K14" s="6"/>
      <c r="L14" s="6"/>
      <c r="O14" s="2"/>
      <c r="P14" s="2"/>
      <c r="AE14" s="4" t="s">
        <v>19</v>
      </c>
    </row>
    <row r="15" spans="1:31" s="5" customFormat="1" ht="12.75" x14ac:dyDescent="0.2">
      <c r="A15" s="19">
        <v>2010</v>
      </c>
      <c r="B15" s="20">
        <v>126052</v>
      </c>
      <c r="C15" s="21">
        <f t="shared" si="0"/>
        <v>0.41023761918796847</v>
      </c>
      <c r="D15" s="20">
        <v>41817</v>
      </c>
      <c r="E15" s="21">
        <f t="shared" si="1"/>
        <v>-0.71230144597193534</v>
      </c>
      <c r="F15" s="17"/>
      <c r="G15" s="6"/>
      <c r="H15" s="6"/>
      <c r="I15" s="6"/>
      <c r="J15" s="6"/>
      <c r="K15" s="6"/>
      <c r="L15" s="6"/>
      <c r="O15" s="2"/>
      <c r="P15" s="2"/>
      <c r="AE15" s="4" t="s">
        <v>20</v>
      </c>
    </row>
    <row r="16" spans="1:31" s="5" customFormat="1" ht="12.75" x14ac:dyDescent="0.2">
      <c r="A16" s="19">
        <v>2011</v>
      </c>
      <c r="B16" s="20">
        <v>124711</v>
      </c>
      <c r="C16" s="21">
        <f t="shared" si="0"/>
        <v>-1.0638466664551138</v>
      </c>
      <c r="D16" s="20">
        <v>40448</v>
      </c>
      <c r="E16" s="21">
        <f t="shared" si="1"/>
        <v>-3.273788172274434</v>
      </c>
      <c r="F16" s="17"/>
      <c r="G16" s="6"/>
      <c r="H16" s="6"/>
      <c r="I16" s="6"/>
      <c r="J16" s="6"/>
      <c r="K16" s="6"/>
      <c r="L16" s="6"/>
      <c r="O16" s="2"/>
      <c r="P16" s="2"/>
      <c r="AE16" s="4" t="s">
        <v>21</v>
      </c>
    </row>
    <row r="17" spans="1:31" s="5" customFormat="1" ht="12.75" x14ac:dyDescent="0.2">
      <c r="A17" s="19">
        <v>2012</v>
      </c>
      <c r="B17" s="20">
        <v>121630</v>
      </c>
      <c r="C17" s="21">
        <f t="shared" si="0"/>
        <v>-2.4705118233355519</v>
      </c>
      <c r="D17" s="20">
        <v>39337</v>
      </c>
      <c r="E17" s="21">
        <f t="shared" si="1"/>
        <v>-2.7467365506329116</v>
      </c>
      <c r="F17" s="17"/>
      <c r="G17" s="6"/>
      <c r="H17" s="6"/>
      <c r="I17" s="6"/>
      <c r="J17" s="6"/>
      <c r="K17" s="6"/>
      <c r="L17" s="6"/>
      <c r="O17" s="2"/>
      <c r="P17" s="2"/>
      <c r="AE17" s="4" t="s">
        <v>22</v>
      </c>
    </row>
    <row r="18" spans="1:31" s="5" customFormat="1" ht="12.75" x14ac:dyDescent="0.2">
      <c r="A18" s="19">
        <v>2013</v>
      </c>
      <c r="B18" s="20">
        <v>117478</v>
      </c>
      <c r="C18" s="21">
        <f t="shared" si="0"/>
        <v>-3.4136315053851849</v>
      </c>
      <c r="D18" s="20">
        <v>38057</v>
      </c>
      <c r="E18" s="21">
        <f t="shared" si="1"/>
        <v>-3.2539339553092508</v>
      </c>
      <c r="F18" s="17"/>
      <c r="G18" s="6"/>
      <c r="H18" s="6"/>
      <c r="I18" s="6"/>
      <c r="J18" s="6"/>
      <c r="K18" s="6"/>
      <c r="L18" s="6"/>
      <c r="O18" s="2"/>
      <c r="P18" s="2"/>
      <c r="AE18" s="4" t="s">
        <v>23</v>
      </c>
    </row>
    <row r="19" spans="1:31" s="5" customFormat="1" ht="12.75" x14ac:dyDescent="0.2">
      <c r="A19" s="19">
        <v>2014</v>
      </c>
      <c r="B19" s="20">
        <v>114201</v>
      </c>
      <c r="C19" s="21">
        <f t="shared" si="0"/>
        <v>-2.7894584517952299</v>
      </c>
      <c r="D19" s="20">
        <v>36668</v>
      </c>
      <c r="E19" s="21">
        <f t="shared" si="1"/>
        <v>-3.6497884751819636</v>
      </c>
      <c r="F19" s="17"/>
      <c r="G19" s="6"/>
      <c r="H19" s="6"/>
      <c r="I19" s="6"/>
      <c r="J19" s="6"/>
      <c r="K19" s="6"/>
      <c r="L19" s="6"/>
      <c r="O19" s="2"/>
      <c r="P19" s="2"/>
      <c r="AE19" s="4" t="s">
        <v>24</v>
      </c>
    </row>
    <row r="20" spans="1:31" s="5" customFormat="1" ht="12.75" x14ac:dyDescent="0.2">
      <c r="A20" s="19">
        <v>2015</v>
      </c>
      <c r="B20" s="20">
        <v>110771</v>
      </c>
      <c r="C20" s="21">
        <f t="shared" si="0"/>
        <v>-3.0034763268272608</v>
      </c>
      <c r="D20" s="20">
        <v>35813</v>
      </c>
      <c r="E20" s="21">
        <f t="shared" si="1"/>
        <v>-2.331733391513036</v>
      </c>
      <c r="F20" s="6"/>
      <c r="G20" s="6"/>
      <c r="H20" s="6"/>
      <c r="I20" s="6"/>
      <c r="J20" s="6"/>
      <c r="K20" s="6"/>
      <c r="L20" s="6"/>
      <c r="O20" s="2"/>
      <c r="P20" s="2"/>
      <c r="AE20" s="4" t="s">
        <v>25</v>
      </c>
    </row>
    <row r="21" spans="1:31" s="5" customFormat="1" ht="12.75" x14ac:dyDescent="0.2">
      <c r="A21" s="7"/>
      <c r="B21" s="29"/>
      <c r="C21" s="9"/>
      <c r="D21" s="29"/>
      <c r="E21" s="10"/>
      <c r="F21" s="9"/>
      <c r="G21" s="9"/>
    </row>
    <row r="22" spans="1:31" s="5" customFormat="1" ht="12.75" x14ac:dyDescent="0.2">
      <c r="B22" s="8"/>
      <c r="C22" s="9"/>
      <c r="D22" s="8"/>
      <c r="E22" s="10"/>
      <c r="F22" s="9"/>
      <c r="G22" s="9"/>
    </row>
    <row r="23" spans="1:31" s="5" customFormat="1" ht="12.75" x14ac:dyDescent="0.2">
      <c r="B23" s="8"/>
      <c r="C23" s="9"/>
      <c r="D23" s="8"/>
      <c r="E23" s="10"/>
      <c r="F23" s="9"/>
      <c r="G23" s="9"/>
    </row>
    <row r="24" spans="1:31" s="5" customFormat="1" ht="12.75" x14ac:dyDescent="0.2">
      <c r="B24" s="8"/>
    </row>
    <row r="27" spans="1:31" ht="12.75" x14ac:dyDescent="0.2">
      <c r="A27" s="7" t="s">
        <v>26</v>
      </c>
    </row>
    <row r="28" spans="1:31" ht="12.75" x14ac:dyDescent="0.2">
      <c r="A28" s="5" t="s">
        <v>27</v>
      </c>
    </row>
    <row r="29" spans="1:31" ht="12.75" x14ac:dyDescent="0.2">
      <c r="A29" s="8" t="s">
        <v>28</v>
      </c>
    </row>
    <row r="39" spans="1:7" ht="12.75" x14ac:dyDescent="0.25">
      <c r="A39" s="11"/>
      <c r="B39" s="11"/>
      <c r="C39" s="11"/>
      <c r="F39" s="11"/>
      <c r="G39" s="11"/>
    </row>
    <row r="40" spans="1:7" ht="12.75" x14ac:dyDescent="0.25">
      <c r="A40" s="11"/>
      <c r="B40" s="11"/>
      <c r="C40" s="11"/>
      <c r="F40" s="11"/>
      <c r="G40" s="11"/>
    </row>
    <row r="41" spans="1:7" ht="12.75" x14ac:dyDescent="0.25">
      <c r="A41" s="11"/>
      <c r="B41" s="11"/>
      <c r="C41" s="11"/>
      <c r="F41" s="11"/>
      <c r="G41" s="11"/>
    </row>
    <row r="42" spans="1:7" ht="12.75" x14ac:dyDescent="0.25">
      <c r="A42" s="11"/>
      <c r="B42" s="11"/>
      <c r="C42" s="11"/>
      <c r="F42" s="11"/>
      <c r="G42" s="11"/>
    </row>
    <row r="43" spans="1:7" ht="12.75" x14ac:dyDescent="0.25">
      <c r="A43" s="11"/>
      <c r="B43" s="11"/>
      <c r="C43" s="11"/>
      <c r="F43" s="11"/>
      <c r="G43" s="11"/>
    </row>
    <row r="45" spans="1:7" x14ac:dyDescent="0.25">
      <c r="A45" s="12"/>
    </row>
    <row r="46" spans="1:7" x14ac:dyDescent="0.25">
      <c r="A46" s="12"/>
    </row>
  </sheetData>
  <mergeCells count="3">
    <mergeCell ref="A8:A9"/>
    <mergeCell ref="B8:C8"/>
    <mergeCell ref="D8:E8"/>
  </mergeCells>
  <printOptions horizontalCentered="1"/>
  <pageMargins left="0" right="0" top="0.78740157480314965" bottom="0.78740157480314965" header="0.51181102362204722" footer="0.51181102362204722"/>
  <pageSetup paperSize="9" scale="90" orientation="portrait" r:id="rId1"/>
  <headerFooter alignWithMargins="0">
    <oddFooter>&amp;L&amp;"Arial,Grassetto Corsivo"&amp;9Sistema informativo servizi prima infanzia (SPI-ER)&amp;R&amp;P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127"/>
  <sheetViews>
    <sheetView showGridLines="0" workbookViewId="0">
      <selection activeCell="M19" sqref="M19"/>
    </sheetView>
  </sheetViews>
  <sheetFormatPr defaultColWidth="9" defaultRowHeight="12" x14ac:dyDescent="0.25"/>
  <cols>
    <col min="1" max="16384" width="9" style="23"/>
  </cols>
  <sheetData>
    <row r="2" spans="1:12" ht="12.75" x14ac:dyDescent="0.25">
      <c r="A2" s="37" t="s">
        <v>35</v>
      </c>
    </row>
    <row r="3" spans="1:12" x14ac:dyDescent="0.25">
      <c r="A3" s="22"/>
    </row>
    <row r="4" spans="1:12" ht="15" customHeight="1" x14ac:dyDescent="0.25">
      <c r="A4" s="33" t="s">
        <v>31</v>
      </c>
      <c r="B4" s="35" t="s">
        <v>30</v>
      </c>
      <c r="C4" s="35"/>
      <c r="D4" s="35"/>
      <c r="E4" s="35"/>
      <c r="F4" s="35"/>
      <c r="G4" s="35"/>
      <c r="H4" s="35"/>
      <c r="I4" s="35"/>
      <c r="J4" s="35"/>
      <c r="K4" s="35"/>
    </row>
    <row r="5" spans="1:12" ht="15" customHeight="1" x14ac:dyDescent="0.25">
      <c r="A5" s="34"/>
      <c r="B5" s="28">
        <v>2006</v>
      </c>
      <c r="C5" s="28">
        <v>2007</v>
      </c>
      <c r="D5" s="28">
        <v>2008</v>
      </c>
      <c r="E5" s="28">
        <v>2009</v>
      </c>
      <c r="F5" s="28">
        <v>2010</v>
      </c>
      <c r="G5" s="28">
        <v>2011</v>
      </c>
      <c r="H5" s="28">
        <v>2012</v>
      </c>
      <c r="I5" s="28">
        <v>2013</v>
      </c>
      <c r="J5" s="28">
        <v>2014</v>
      </c>
      <c r="K5" s="28">
        <v>2015</v>
      </c>
    </row>
    <row r="6" spans="1:12" x14ac:dyDescent="0.25">
      <c r="A6" s="24" t="s">
        <v>0</v>
      </c>
      <c r="B6" s="25">
        <v>2372</v>
      </c>
      <c r="C6" s="25">
        <v>2429</v>
      </c>
      <c r="D6" s="25">
        <v>2481</v>
      </c>
      <c r="E6" s="25">
        <v>2626</v>
      </c>
      <c r="F6" s="25">
        <v>2463</v>
      </c>
      <c r="G6" s="25">
        <f>1833+556</f>
        <v>2389</v>
      </c>
      <c r="H6" s="25">
        <v>2370</v>
      </c>
      <c r="I6" s="25">
        <v>2367</v>
      </c>
      <c r="J6" s="25">
        <v>2315</v>
      </c>
      <c r="K6" s="25">
        <v>2262</v>
      </c>
      <c r="L6" s="26"/>
    </row>
    <row r="7" spans="1:12" x14ac:dyDescent="0.25">
      <c r="A7" s="24" t="s">
        <v>1</v>
      </c>
      <c r="B7" s="25">
        <v>3806</v>
      </c>
      <c r="C7" s="25">
        <v>4005</v>
      </c>
      <c r="D7" s="25">
        <v>4136</v>
      </c>
      <c r="E7" s="25">
        <v>4197</v>
      </c>
      <c r="F7" s="25">
        <v>4241</v>
      </c>
      <c r="G7" s="25">
        <f>3037+945</f>
        <v>3982</v>
      </c>
      <c r="H7" s="25">
        <v>3882</v>
      </c>
      <c r="I7" s="25">
        <v>3847</v>
      </c>
      <c r="J7" s="25">
        <v>3782</v>
      </c>
      <c r="K7" s="25">
        <v>3741</v>
      </c>
      <c r="L7" s="26"/>
    </row>
    <row r="8" spans="1:12" x14ac:dyDescent="0.25">
      <c r="A8" s="24" t="s">
        <v>2</v>
      </c>
      <c r="B8" s="25">
        <v>5396</v>
      </c>
      <c r="C8" s="25">
        <v>5728</v>
      </c>
      <c r="D8" s="25">
        <v>5834</v>
      </c>
      <c r="E8" s="25">
        <v>5801</v>
      </c>
      <c r="F8" s="25">
        <v>5842</v>
      </c>
      <c r="G8" s="25">
        <f>4210+1336</f>
        <v>5546</v>
      </c>
      <c r="H8" s="25">
        <v>5347</v>
      </c>
      <c r="I8" s="25">
        <v>5112</v>
      </c>
      <c r="J8" s="25">
        <v>4791</v>
      </c>
      <c r="K8" s="25">
        <v>4783</v>
      </c>
      <c r="L8" s="26"/>
    </row>
    <row r="9" spans="1:12" x14ac:dyDescent="0.25">
      <c r="A9" s="24" t="s">
        <v>3</v>
      </c>
      <c r="B9" s="25">
        <v>6703</v>
      </c>
      <c r="C9" s="25">
        <v>6857</v>
      </c>
      <c r="D9" s="25">
        <v>7201</v>
      </c>
      <c r="E9" s="25">
        <v>7151</v>
      </c>
      <c r="F9" s="25">
        <v>7116</v>
      </c>
      <c r="G9" s="25">
        <f>5324+1625</f>
        <v>6949</v>
      </c>
      <c r="H9" s="25">
        <v>6703</v>
      </c>
      <c r="I9" s="25">
        <v>6311</v>
      </c>
      <c r="J9" s="25">
        <v>6040</v>
      </c>
      <c r="K9" s="25">
        <v>5937</v>
      </c>
      <c r="L9" s="26"/>
    </row>
    <row r="10" spans="1:12" x14ac:dyDescent="0.25">
      <c r="A10" s="24" t="s">
        <v>4</v>
      </c>
      <c r="B10" s="25">
        <v>8770</v>
      </c>
      <c r="C10" s="25">
        <v>8820</v>
      </c>
      <c r="D10" s="25">
        <v>8855</v>
      </c>
      <c r="E10" s="25">
        <v>9159</v>
      </c>
      <c r="F10" s="25">
        <v>8739</v>
      </c>
      <c r="G10" s="25">
        <f>6717+1994</f>
        <v>8711</v>
      </c>
      <c r="H10" s="25">
        <v>8464</v>
      </c>
      <c r="I10" s="25">
        <v>8472</v>
      </c>
      <c r="J10" s="25">
        <v>8267</v>
      </c>
      <c r="K10" s="25">
        <v>8081</v>
      </c>
      <c r="L10" s="26"/>
    </row>
    <row r="11" spans="1:12" x14ac:dyDescent="0.25">
      <c r="A11" s="24" t="s">
        <v>5</v>
      </c>
      <c r="B11" s="25">
        <v>2607</v>
      </c>
      <c r="C11" s="25">
        <v>2664</v>
      </c>
      <c r="D11" s="25">
        <v>2838</v>
      </c>
      <c r="E11" s="25">
        <v>2813</v>
      </c>
      <c r="F11" s="25">
        <v>2826</v>
      </c>
      <c r="G11" s="25">
        <f>2083+619</f>
        <v>2702</v>
      </c>
      <c r="H11" s="25">
        <v>2632</v>
      </c>
      <c r="I11" s="25">
        <v>2414</v>
      </c>
      <c r="J11" s="25">
        <v>2307</v>
      </c>
      <c r="K11" s="25">
        <v>2160</v>
      </c>
      <c r="L11" s="26"/>
    </row>
    <row r="12" spans="1:12" x14ac:dyDescent="0.25">
      <c r="A12" s="24" t="s">
        <v>6</v>
      </c>
      <c r="B12" s="25">
        <v>3395</v>
      </c>
      <c r="C12" s="25">
        <v>3481</v>
      </c>
      <c r="D12" s="25">
        <v>3692</v>
      </c>
      <c r="E12" s="25">
        <v>3661</v>
      </c>
      <c r="F12" s="25">
        <v>3527</v>
      </c>
      <c r="G12" s="25">
        <f>2698+744</f>
        <v>3442</v>
      </c>
      <c r="H12" s="25">
        <v>3345</v>
      </c>
      <c r="I12" s="25">
        <v>3148</v>
      </c>
      <c r="J12" s="25">
        <v>3072</v>
      </c>
      <c r="K12" s="25">
        <v>2936</v>
      </c>
      <c r="L12" s="26"/>
    </row>
    <row r="13" spans="1:12" x14ac:dyDescent="0.25">
      <c r="A13" s="24" t="s">
        <v>7</v>
      </c>
      <c r="B13" s="25">
        <v>3590</v>
      </c>
      <c r="C13" s="25">
        <v>3589</v>
      </c>
      <c r="D13" s="25">
        <v>3720</v>
      </c>
      <c r="E13" s="25">
        <v>3722</v>
      </c>
      <c r="F13" s="25">
        <v>3768</v>
      </c>
      <c r="G13" s="25">
        <f>2904+799</f>
        <v>3703</v>
      </c>
      <c r="H13" s="25">
        <v>3572</v>
      </c>
      <c r="I13" s="25">
        <v>3457</v>
      </c>
      <c r="J13" s="25">
        <v>3273</v>
      </c>
      <c r="K13" s="25">
        <v>3144</v>
      </c>
      <c r="L13" s="26"/>
    </row>
    <row r="14" spans="1:12" x14ac:dyDescent="0.25">
      <c r="A14" s="24" t="s">
        <v>8</v>
      </c>
      <c r="B14" s="25">
        <v>2796</v>
      </c>
      <c r="C14" s="25">
        <v>2945</v>
      </c>
      <c r="D14" s="25">
        <v>3158</v>
      </c>
      <c r="E14" s="25">
        <v>2987</v>
      </c>
      <c r="F14" s="25">
        <v>3295</v>
      </c>
      <c r="G14" s="25">
        <f>2313+711</f>
        <v>3024</v>
      </c>
      <c r="H14" s="25">
        <v>3022</v>
      </c>
      <c r="I14" s="25">
        <v>2929</v>
      </c>
      <c r="J14" s="25">
        <v>2821</v>
      </c>
      <c r="K14" s="25">
        <v>2769</v>
      </c>
      <c r="L14" s="26"/>
    </row>
    <row r="15" spans="1:12" x14ac:dyDescent="0.25">
      <c r="A15" s="24" t="s">
        <v>29</v>
      </c>
      <c r="B15" s="25">
        <f>SUM(B6:B14)</f>
        <v>39435</v>
      </c>
      <c r="C15" s="25">
        <f t="shared" ref="C15:K15" si="0">SUM(C6:C14)</f>
        <v>40518</v>
      </c>
      <c r="D15" s="25">
        <f t="shared" si="0"/>
        <v>41915</v>
      </c>
      <c r="E15" s="25">
        <f t="shared" si="0"/>
        <v>42117</v>
      </c>
      <c r="F15" s="25">
        <f t="shared" si="0"/>
        <v>41817</v>
      </c>
      <c r="G15" s="25">
        <f t="shared" si="0"/>
        <v>40448</v>
      </c>
      <c r="H15" s="25">
        <f t="shared" si="0"/>
        <v>39337</v>
      </c>
      <c r="I15" s="25">
        <f t="shared" si="0"/>
        <v>38057</v>
      </c>
      <c r="J15" s="25">
        <f t="shared" si="0"/>
        <v>36668</v>
      </c>
      <c r="K15" s="25">
        <f t="shared" si="0"/>
        <v>35813</v>
      </c>
    </row>
    <row r="16" spans="1:12" x14ac:dyDescent="0.25">
      <c r="A16" s="24"/>
      <c r="B16" s="32" t="s">
        <v>10</v>
      </c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8" t="s">
        <v>0</v>
      </c>
      <c r="B17" s="39">
        <f t="shared" ref="B17:B26" si="1">B6/B6*100</f>
        <v>100</v>
      </c>
      <c r="C17" s="39">
        <f t="shared" ref="C17:C26" si="2">C6/B6*100</f>
        <v>102.40303541315345</v>
      </c>
      <c r="D17" s="39">
        <f t="shared" ref="D17:D26" si="3">D6/B6*100</f>
        <v>104.59527824620574</v>
      </c>
      <c r="E17" s="39">
        <f t="shared" ref="E17:E26" si="4">E6/B6*100</f>
        <v>110.70826306913997</v>
      </c>
      <c r="F17" s="39">
        <f t="shared" ref="F17:F26" si="5">F6/B6*100</f>
        <v>103.83642495784149</v>
      </c>
      <c r="G17" s="39">
        <f t="shared" ref="G17:G26" si="6">G6/B6*100</f>
        <v>100.71669477234401</v>
      </c>
      <c r="H17" s="39">
        <f t="shared" ref="H17:H26" si="7">H6/B6*100</f>
        <v>99.915682967959526</v>
      </c>
      <c r="I17" s="39">
        <f t="shared" ref="I17:I26" si="8">I6/B6*100</f>
        <v>99.789207419898815</v>
      </c>
      <c r="J17" s="39">
        <f t="shared" ref="J17:J26" si="9">J6/B6*100</f>
        <v>97.596964586846553</v>
      </c>
      <c r="K17" s="39">
        <f t="shared" ref="K17:K26" si="10">K6/B6*100</f>
        <v>95.36256323777404</v>
      </c>
    </row>
    <row r="18" spans="1:11" x14ac:dyDescent="0.25">
      <c r="A18" s="38" t="s">
        <v>1</v>
      </c>
      <c r="B18" s="39">
        <f t="shared" si="1"/>
        <v>100</v>
      </c>
      <c r="C18" s="39">
        <f t="shared" si="2"/>
        <v>105.22858644245927</v>
      </c>
      <c r="D18" s="39">
        <f t="shared" si="3"/>
        <v>108.67052023121386</v>
      </c>
      <c r="E18" s="39">
        <f t="shared" si="4"/>
        <v>110.27325275880189</v>
      </c>
      <c r="F18" s="39">
        <f t="shared" si="5"/>
        <v>111.42932212296375</v>
      </c>
      <c r="G18" s="39">
        <f t="shared" si="6"/>
        <v>104.62427745664739</v>
      </c>
      <c r="H18" s="39">
        <f t="shared" si="7"/>
        <v>101.99684708355228</v>
      </c>
      <c r="I18" s="39">
        <f t="shared" si="8"/>
        <v>101.07724645296901</v>
      </c>
      <c r="J18" s="39">
        <f t="shared" si="9"/>
        <v>99.369416710457173</v>
      </c>
      <c r="K18" s="39">
        <f t="shared" si="10"/>
        <v>98.292170257488181</v>
      </c>
    </row>
    <row r="19" spans="1:11" x14ac:dyDescent="0.25">
      <c r="A19" s="38" t="s">
        <v>2</v>
      </c>
      <c r="B19" s="39">
        <f t="shared" si="1"/>
        <v>100</v>
      </c>
      <c r="C19" s="39">
        <f t="shared" si="2"/>
        <v>106.1527057079318</v>
      </c>
      <c r="D19" s="39">
        <f t="shared" si="3"/>
        <v>108.11712379540401</v>
      </c>
      <c r="E19" s="39">
        <f t="shared" si="4"/>
        <v>107.50555967383247</v>
      </c>
      <c r="F19" s="39">
        <f t="shared" si="5"/>
        <v>108.26538176426983</v>
      </c>
      <c r="G19" s="39">
        <f t="shared" si="6"/>
        <v>102.77983691623425</v>
      </c>
      <c r="H19" s="39">
        <f t="shared" si="7"/>
        <v>99.091919940696812</v>
      </c>
      <c r="I19" s="39">
        <f t="shared" si="8"/>
        <v>94.73684210526315</v>
      </c>
      <c r="J19" s="39">
        <f t="shared" si="9"/>
        <v>88.787991104521865</v>
      </c>
      <c r="K19" s="39">
        <f t="shared" si="10"/>
        <v>88.639733135656044</v>
      </c>
    </row>
    <row r="20" spans="1:11" x14ac:dyDescent="0.25">
      <c r="A20" s="38" t="s">
        <v>3</v>
      </c>
      <c r="B20" s="39">
        <f t="shared" si="1"/>
        <v>100</v>
      </c>
      <c r="C20" s="39">
        <f t="shared" si="2"/>
        <v>102.2974787408623</v>
      </c>
      <c r="D20" s="39">
        <f t="shared" si="3"/>
        <v>107.42950917499627</v>
      </c>
      <c r="E20" s="39">
        <f t="shared" si="4"/>
        <v>106.68357451887213</v>
      </c>
      <c r="F20" s="39">
        <f t="shared" si="5"/>
        <v>106.16142025958526</v>
      </c>
      <c r="G20" s="39">
        <f t="shared" si="6"/>
        <v>103.66999850813067</v>
      </c>
      <c r="H20" s="39">
        <f t="shared" si="7"/>
        <v>100</v>
      </c>
      <c r="I20" s="39">
        <f t="shared" si="8"/>
        <v>94.151872295986877</v>
      </c>
      <c r="J20" s="39">
        <f t="shared" si="9"/>
        <v>90.108906459794127</v>
      </c>
      <c r="K20" s="39">
        <f t="shared" si="10"/>
        <v>88.572281068178427</v>
      </c>
    </row>
    <row r="21" spans="1:11" x14ac:dyDescent="0.25">
      <c r="A21" s="38" t="s">
        <v>4</v>
      </c>
      <c r="B21" s="39">
        <f t="shared" si="1"/>
        <v>100</v>
      </c>
      <c r="C21" s="39">
        <f t="shared" si="2"/>
        <v>100.57012542759406</v>
      </c>
      <c r="D21" s="39">
        <f t="shared" si="3"/>
        <v>100.96921322690993</v>
      </c>
      <c r="E21" s="39">
        <f t="shared" si="4"/>
        <v>104.43557582668186</v>
      </c>
      <c r="F21" s="39">
        <f t="shared" si="5"/>
        <v>99.646522234891677</v>
      </c>
      <c r="G21" s="39">
        <f t="shared" si="6"/>
        <v>99.327251995438985</v>
      </c>
      <c r="H21" s="39">
        <f t="shared" si="7"/>
        <v>96.510832383124296</v>
      </c>
      <c r="I21" s="39">
        <f t="shared" si="8"/>
        <v>96.60205245153935</v>
      </c>
      <c r="J21" s="39">
        <f t="shared" si="9"/>
        <v>94.264538198403642</v>
      </c>
      <c r="K21" s="39">
        <f t="shared" si="10"/>
        <v>92.143671607753703</v>
      </c>
    </row>
    <row r="22" spans="1:11" x14ac:dyDescent="0.25">
      <c r="A22" s="38" t="s">
        <v>5</v>
      </c>
      <c r="B22" s="39">
        <f t="shared" si="1"/>
        <v>100</v>
      </c>
      <c r="C22" s="39">
        <f t="shared" si="2"/>
        <v>102.18642117376295</v>
      </c>
      <c r="D22" s="39">
        <f t="shared" si="3"/>
        <v>108.86075949367088</v>
      </c>
      <c r="E22" s="39">
        <f t="shared" si="4"/>
        <v>107.9018028385117</v>
      </c>
      <c r="F22" s="39">
        <f t="shared" si="5"/>
        <v>108.40046029919448</v>
      </c>
      <c r="G22" s="39">
        <f t="shared" si="6"/>
        <v>103.64403528960491</v>
      </c>
      <c r="H22" s="39">
        <f t="shared" si="7"/>
        <v>100.9589566551592</v>
      </c>
      <c r="I22" s="39">
        <f t="shared" si="8"/>
        <v>92.59685462217108</v>
      </c>
      <c r="J22" s="39">
        <f t="shared" si="9"/>
        <v>88.492520138089759</v>
      </c>
      <c r="K22" s="39">
        <f t="shared" si="10"/>
        <v>82.853855005753744</v>
      </c>
    </row>
    <row r="23" spans="1:11" x14ac:dyDescent="0.25">
      <c r="A23" s="38" t="s">
        <v>6</v>
      </c>
      <c r="B23" s="39">
        <f t="shared" si="1"/>
        <v>100</v>
      </c>
      <c r="C23" s="39">
        <f t="shared" si="2"/>
        <v>102.53313696612665</v>
      </c>
      <c r="D23" s="39">
        <f t="shared" si="3"/>
        <v>108.74815905743741</v>
      </c>
      <c r="E23" s="39">
        <f t="shared" si="4"/>
        <v>107.83505154639175</v>
      </c>
      <c r="F23" s="39">
        <f t="shared" si="5"/>
        <v>103.88807069219442</v>
      </c>
      <c r="G23" s="39">
        <f t="shared" si="6"/>
        <v>101.38438880706921</v>
      </c>
      <c r="H23" s="39">
        <f t="shared" si="7"/>
        <v>98.527245949926368</v>
      </c>
      <c r="I23" s="39">
        <f t="shared" si="8"/>
        <v>92.724594992636227</v>
      </c>
      <c r="J23" s="39">
        <f t="shared" si="9"/>
        <v>90.486008836524306</v>
      </c>
      <c r="K23" s="39">
        <f t="shared" si="10"/>
        <v>86.480117820324011</v>
      </c>
    </row>
    <row r="24" spans="1:11" x14ac:dyDescent="0.25">
      <c r="A24" s="38" t="s">
        <v>7</v>
      </c>
      <c r="B24" s="39">
        <f t="shared" si="1"/>
        <v>100</v>
      </c>
      <c r="C24" s="39">
        <f t="shared" si="2"/>
        <v>99.972144846796667</v>
      </c>
      <c r="D24" s="39">
        <f t="shared" si="3"/>
        <v>103.62116991643452</v>
      </c>
      <c r="E24" s="39">
        <f t="shared" si="4"/>
        <v>103.67688022284123</v>
      </c>
      <c r="F24" s="39">
        <f t="shared" si="5"/>
        <v>104.95821727019499</v>
      </c>
      <c r="G24" s="39">
        <f t="shared" si="6"/>
        <v>103.14763231197772</v>
      </c>
      <c r="H24" s="39">
        <f t="shared" si="7"/>
        <v>99.49860724233983</v>
      </c>
      <c r="I24" s="39">
        <f t="shared" si="8"/>
        <v>96.295264623955433</v>
      </c>
      <c r="J24" s="39">
        <f t="shared" si="9"/>
        <v>91.169916434540383</v>
      </c>
      <c r="K24" s="39">
        <f t="shared" si="10"/>
        <v>87.576601671309191</v>
      </c>
    </row>
    <row r="25" spans="1:11" x14ac:dyDescent="0.25">
      <c r="A25" s="38" t="s">
        <v>8</v>
      </c>
      <c r="B25" s="39">
        <f t="shared" si="1"/>
        <v>100</v>
      </c>
      <c r="C25" s="39">
        <f t="shared" si="2"/>
        <v>105.32904148783977</v>
      </c>
      <c r="D25" s="39">
        <f t="shared" si="3"/>
        <v>112.94706723891272</v>
      </c>
      <c r="E25" s="39">
        <f t="shared" si="4"/>
        <v>106.83118741058655</v>
      </c>
      <c r="F25" s="39">
        <f t="shared" si="5"/>
        <v>117.84692417739629</v>
      </c>
      <c r="G25" s="39">
        <f t="shared" si="6"/>
        <v>108.15450643776825</v>
      </c>
      <c r="H25" s="39">
        <f t="shared" si="7"/>
        <v>108.08297567954219</v>
      </c>
      <c r="I25" s="39">
        <f t="shared" si="8"/>
        <v>104.75679542203147</v>
      </c>
      <c r="J25" s="39">
        <f t="shared" si="9"/>
        <v>100.89413447782547</v>
      </c>
      <c r="K25" s="39">
        <f t="shared" si="10"/>
        <v>99.034334763948493</v>
      </c>
    </row>
    <row r="26" spans="1:11" x14ac:dyDescent="0.25">
      <c r="A26" s="38" t="s">
        <v>29</v>
      </c>
      <c r="B26" s="39">
        <f t="shared" si="1"/>
        <v>100</v>
      </c>
      <c r="C26" s="39">
        <f t="shared" si="2"/>
        <v>102.74629136553824</v>
      </c>
      <c r="D26" s="39">
        <f t="shared" si="3"/>
        <v>106.28882971979206</v>
      </c>
      <c r="E26" s="39">
        <f t="shared" si="4"/>
        <v>106.80106504374287</v>
      </c>
      <c r="F26" s="39">
        <f t="shared" si="5"/>
        <v>106.04031951312285</v>
      </c>
      <c r="G26" s="39">
        <f t="shared" si="6"/>
        <v>102.56878407506022</v>
      </c>
      <c r="H26" s="39">
        <f t="shared" si="7"/>
        <v>99.751489793330791</v>
      </c>
      <c r="I26" s="39">
        <f t="shared" si="8"/>
        <v>96.505642196018769</v>
      </c>
      <c r="J26" s="39">
        <f t="shared" si="9"/>
        <v>92.983390389248129</v>
      </c>
      <c r="K26" s="39">
        <f t="shared" si="10"/>
        <v>90.815265626981116</v>
      </c>
    </row>
    <row r="30" spans="1:11" ht="12.75" x14ac:dyDescent="0.25">
      <c r="A30" s="37" t="s">
        <v>36</v>
      </c>
    </row>
    <row r="31" spans="1:11" x14ac:dyDescent="0.25">
      <c r="A31" s="22"/>
    </row>
    <row r="32" spans="1:11" ht="15" customHeight="1" x14ac:dyDescent="0.25">
      <c r="A32" s="33" t="s">
        <v>31</v>
      </c>
      <c r="B32" s="35" t="s">
        <v>30</v>
      </c>
      <c r="C32" s="35"/>
      <c r="D32" s="35"/>
      <c r="E32" s="35"/>
      <c r="F32" s="35"/>
      <c r="G32" s="35"/>
      <c r="H32" s="35"/>
      <c r="I32" s="35"/>
      <c r="J32" s="35"/>
      <c r="K32" s="35"/>
    </row>
    <row r="33" spans="1:12" ht="15" customHeight="1" x14ac:dyDescent="0.25">
      <c r="A33" s="34"/>
      <c r="B33" s="28">
        <v>2006</v>
      </c>
      <c r="C33" s="28">
        <v>2007</v>
      </c>
      <c r="D33" s="28">
        <v>2008</v>
      </c>
      <c r="E33" s="28">
        <v>2009</v>
      </c>
      <c r="F33" s="28">
        <v>2010</v>
      </c>
      <c r="G33" s="28">
        <v>2011</v>
      </c>
      <c r="H33" s="28">
        <v>2012</v>
      </c>
      <c r="I33" s="28">
        <v>2013</v>
      </c>
      <c r="J33" s="28">
        <v>2014</v>
      </c>
      <c r="K33" s="28">
        <v>2015</v>
      </c>
    </row>
    <row r="34" spans="1:12" x14ac:dyDescent="0.25">
      <c r="A34" s="24" t="s">
        <v>0</v>
      </c>
      <c r="B34" s="25">
        <v>7008</v>
      </c>
      <c r="C34" s="25">
        <v>7201</v>
      </c>
      <c r="D34" s="25">
        <v>7381</v>
      </c>
      <c r="E34" s="25">
        <v>7594</v>
      </c>
      <c r="F34" s="25">
        <v>7599</v>
      </c>
      <c r="G34" s="25">
        <v>7507</v>
      </c>
      <c r="H34" s="25">
        <v>7272</v>
      </c>
      <c r="I34" s="25">
        <v>7197</v>
      </c>
      <c r="J34" s="25">
        <v>7124</v>
      </c>
      <c r="K34" s="25">
        <v>7002</v>
      </c>
      <c r="L34" s="26"/>
    </row>
    <row r="35" spans="1:12" x14ac:dyDescent="0.25">
      <c r="A35" s="24" t="s">
        <v>1</v>
      </c>
      <c r="B35" s="25">
        <v>11189</v>
      </c>
      <c r="C35" s="25">
        <v>11665</v>
      </c>
      <c r="D35" s="25">
        <v>12084</v>
      </c>
      <c r="E35" s="25">
        <v>12423</v>
      </c>
      <c r="F35" s="25">
        <v>12534</v>
      </c>
      <c r="G35" s="25">
        <v>12465</v>
      </c>
      <c r="H35" s="25">
        <v>12155</v>
      </c>
      <c r="I35" s="25">
        <v>11744</v>
      </c>
      <c r="J35" s="25">
        <v>11594</v>
      </c>
      <c r="K35" s="25">
        <v>11453</v>
      </c>
      <c r="L35" s="26"/>
    </row>
    <row r="36" spans="1:12" x14ac:dyDescent="0.25">
      <c r="A36" s="24" t="s">
        <v>2</v>
      </c>
      <c r="B36" s="25">
        <v>16098</v>
      </c>
      <c r="C36" s="25">
        <v>16566</v>
      </c>
      <c r="D36" s="25">
        <v>17063</v>
      </c>
      <c r="E36" s="25">
        <v>17362</v>
      </c>
      <c r="F36" s="25">
        <v>17418</v>
      </c>
      <c r="G36" s="25">
        <v>17158</v>
      </c>
      <c r="H36" s="25">
        <v>16687</v>
      </c>
      <c r="I36" s="25">
        <v>15918</v>
      </c>
      <c r="J36" s="25">
        <v>15206</v>
      </c>
      <c r="K36" s="25">
        <v>14690</v>
      </c>
      <c r="L36" s="26"/>
    </row>
    <row r="37" spans="1:12" x14ac:dyDescent="0.25">
      <c r="A37" s="24" t="s">
        <v>3</v>
      </c>
      <c r="B37" s="25">
        <v>19840</v>
      </c>
      <c r="C37" s="25">
        <v>20332</v>
      </c>
      <c r="D37" s="25">
        <v>20898</v>
      </c>
      <c r="E37" s="25">
        <v>21255</v>
      </c>
      <c r="F37" s="25">
        <v>21451</v>
      </c>
      <c r="G37" s="25">
        <v>21196</v>
      </c>
      <c r="H37" s="25">
        <v>20718</v>
      </c>
      <c r="I37" s="25">
        <v>19841</v>
      </c>
      <c r="J37" s="25">
        <v>19080</v>
      </c>
      <c r="K37" s="25">
        <v>18291</v>
      </c>
      <c r="L37" s="26"/>
    </row>
    <row r="38" spans="1:12" x14ac:dyDescent="0.25">
      <c r="A38" s="24" t="s">
        <v>4</v>
      </c>
      <c r="B38" s="25">
        <v>25589</v>
      </c>
      <c r="C38" s="25">
        <v>26040</v>
      </c>
      <c r="D38" s="25">
        <v>26643</v>
      </c>
      <c r="E38" s="25">
        <v>27039</v>
      </c>
      <c r="F38" s="25">
        <v>26853</v>
      </c>
      <c r="G38" s="25">
        <v>26781</v>
      </c>
      <c r="H38" s="25">
        <v>26182</v>
      </c>
      <c r="I38" s="25">
        <v>25795</v>
      </c>
      <c r="J38" s="25">
        <v>25420</v>
      </c>
      <c r="K38" s="25">
        <v>25000</v>
      </c>
      <c r="L38" s="26"/>
    </row>
    <row r="39" spans="1:12" x14ac:dyDescent="0.25">
      <c r="A39" s="24" t="s">
        <v>5</v>
      </c>
      <c r="B39" s="25">
        <v>7672</v>
      </c>
      <c r="C39" s="25">
        <v>7893</v>
      </c>
      <c r="D39" s="25">
        <v>8166</v>
      </c>
      <c r="E39" s="25">
        <v>8362</v>
      </c>
      <c r="F39" s="25">
        <v>8473</v>
      </c>
      <c r="G39" s="25">
        <v>8342</v>
      </c>
      <c r="H39" s="25">
        <v>8008</v>
      </c>
      <c r="I39" s="25">
        <v>7563</v>
      </c>
      <c r="J39" s="25">
        <v>7283</v>
      </c>
      <c r="K39" s="25">
        <v>6895</v>
      </c>
      <c r="L39" s="26"/>
    </row>
    <row r="40" spans="1:12" x14ac:dyDescent="0.25">
      <c r="A40" s="24" t="s">
        <v>6</v>
      </c>
      <c r="B40" s="25">
        <v>9769</v>
      </c>
      <c r="C40" s="25">
        <v>10191</v>
      </c>
      <c r="D40" s="25">
        <v>10709</v>
      </c>
      <c r="E40" s="25">
        <v>10846</v>
      </c>
      <c r="F40" s="25">
        <v>10875</v>
      </c>
      <c r="G40" s="25">
        <v>10636</v>
      </c>
      <c r="H40" s="25">
        <v>10299</v>
      </c>
      <c r="I40" s="25">
        <v>9862</v>
      </c>
      <c r="J40" s="25">
        <v>9547</v>
      </c>
      <c r="K40" s="25">
        <v>9105</v>
      </c>
      <c r="L40" s="26"/>
    </row>
    <row r="41" spans="1:12" x14ac:dyDescent="0.25">
      <c r="A41" s="24" t="s">
        <v>7</v>
      </c>
      <c r="B41" s="25">
        <v>10481</v>
      </c>
      <c r="C41" s="25">
        <v>10687</v>
      </c>
      <c r="D41" s="25">
        <v>10994</v>
      </c>
      <c r="E41" s="25">
        <v>11092</v>
      </c>
      <c r="F41" s="25">
        <v>11185</v>
      </c>
      <c r="G41" s="25">
        <v>11185</v>
      </c>
      <c r="H41" s="25">
        <v>11004</v>
      </c>
      <c r="I41" s="25">
        <v>10645</v>
      </c>
      <c r="J41" s="25">
        <v>10235</v>
      </c>
      <c r="K41" s="25">
        <v>9838</v>
      </c>
      <c r="L41" s="26"/>
    </row>
    <row r="42" spans="1:12" x14ac:dyDescent="0.25">
      <c r="A42" s="24" t="s">
        <v>8</v>
      </c>
      <c r="B42" s="25">
        <v>8304</v>
      </c>
      <c r="C42" s="25">
        <v>8583</v>
      </c>
      <c r="D42" s="25">
        <v>8947</v>
      </c>
      <c r="E42" s="25">
        <v>9564</v>
      </c>
      <c r="F42" s="25">
        <v>9664</v>
      </c>
      <c r="G42" s="25">
        <v>9441</v>
      </c>
      <c r="H42" s="25">
        <v>9305</v>
      </c>
      <c r="I42" s="25">
        <v>8913</v>
      </c>
      <c r="J42" s="25">
        <v>8712</v>
      </c>
      <c r="K42" s="25">
        <v>8497</v>
      </c>
      <c r="L42" s="26"/>
    </row>
    <row r="43" spans="1:12" x14ac:dyDescent="0.25">
      <c r="A43" s="24" t="s">
        <v>29</v>
      </c>
      <c r="B43" s="25">
        <f>SUM(B34:B42)</f>
        <v>115950</v>
      </c>
      <c r="C43" s="25">
        <f t="shared" ref="C43:K43" si="11">SUM(C34:C42)</f>
        <v>119158</v>
      </c>
      <c r="D43" s="25">
        <f t="shared" si="11"/>
        <v>122885</v>
      </c>
      <c r="E43" s="25">
        <f t="shared" si="11"/>
        <v>125537</v>
      </c>
      <c r="F43" s="25">
        <f t="shared" si="11"/>
        <v>126052</v>
      </c>
      <c r="G43" s="25">
        <f t="shared" si="11"/>
        <v>124711</v>
      </c>
      <c r="H43" s="25">
        <f t="shared" si="11"/>
        <v>121630</v>
      </c>
      <c r="I43" s="25">
        <f t="shared" si="11"/>
        <v>117478</v>
      </c>
      <c r="J43" s="25">
        <f t="shared" si="11"/>
        <v>114201</v>
      </c>
      <c r="K43" s="25">
        <f t="shared" si="11"/>
        <v>110771</v>
      </c>
      <c r="L43" s="27"/>
    </row>
    <row r="44" spans="1:12" x14ac:dyDescent="0.25">
      <c r="A44" s="24"/>
      <c r="B44" s="32" t="s">
        <v>10</v>
      </c>
      <c r="C44" s="32"/>
      <c r="D44" s="32"/>
      <c r="E44" s="32"/>
      <c r="F44" s="32"/>
      <c r="G44" s="32"/>
      <c r="H44" s="32"/>
      <c r="I44" s="32"/>
      <c r="J44" s="32"/>
      <c r="K44" s="32"/>
    </row>
    <row r="45" spans="1:12" x14ac:dyDescent="0.25">
      <c r="A45" s="38" t="s">
        <v>0</v>
      </c>
      <c r="B45" s="39">
        <f t="shared" ref="B45:B54" si="12">B34/B34*100</f>
        <v>100</v>
      </c>
      <c r="C45" s="39">
        <f t="shared" ref="C45:C54" si="13">C34/B34*100</f>
        <v>102.75399543378995</v>
      </c>
      <c r="D45" s="39">
        <f t="shared" ref="D45:D54" si="14">D34/B34*100</f>
        <v>105.32248858447488</v>
      </c>
      <c r="E45" s="39">
        <f t="shared" ref="E45:E54" si="15">E34/B34*100</f>
        <v>108.36187214611871</v>
      </c>
      <c r="F45" s="39">
        <f t="shared" ref="F45:F54" si="16">F34/B34*100</f>
        <v>108.4332191780822</v>
      </c>
      <c r="G45" s="39">
        <f t="shared" ref="G45:G54" si="17">G34/B34*100</f>
        <v>107.12043378995433</v>
      </c>
      <c r="H45" s="39">
        <f t="shared" ref="H45:H54" si="18">H34/B34*100</f>
        <v>103.76712328767124</v>
      </c>
      <c r="I45" s="39">
        <f t="shared" ref="I45:I54" si="19">I34/B34*100</f>
        <v>102.69691780821917</v>
      </c>
      <c r="J45" s="39">
        <f t="shared" ref="J45:J54" si="20">J34/B34*100</f>
        <v>101.65525114155251</v>
      </c>
      <c r="K45" s="39">
        <f t="shared" ref="K45:K54" si="21">K34/B34*100</f>
        <v>99.914383561643831</v>
      </c>
    </row>
    <row r="46" spans="1:12" x14ac:dyDescent="0.25">
      <c r="A46" s="38" t="s">
        <v>1</v>
      </c>
      <c r="B46" s="39">
        <f t="shared" si="12"/>
        <v>100</v>
      </c>
      <c r="C46" s="39">
        <f t="shared" si="13"/>
        <v>104.25417821074269</v>
      </c>
      <c r="D46" s="39">
        <f t="shared" si="14"/>
        <v>107.99892751809814</v>
      </c>
      <c r="E46" s="39">
        <f t="shared" si="15"/>
        <v>111.02868889087496</v>
      </c>
      <c r="F46" s="39">
        <f t="shared" si="16"/>
        <v>112.02073465010278</v>
      </c>
      <c r="G46" s="39">
        <f t="shared" si="17"/>
        <v>111.40405755652874</v>
      </c>
      <c r="H46" s="39">
        <f t="shared" si="18"/>
        <v>108.63347931003663</v>
      </c>
      <c r="I46" s="39">
        <f t="shared" si="19"/>
        <v>104.96022879613906</v>
      </c>
      <c r="J46" s="39">
        <f t="shared" si="20"/>
        <v>103.61962641880417</v>
      </c>
      <c r="K46" s="39">
        <f t="shared" si="21"/>
        <v>102.35946018410939</v>
      </c>
    </row>
    <row r="47" spans="1:12" x14ac:dyDescent="0.25">
      <c r="A47" s="38" t="s">
        <v>2</v>
      </c>
      <c r="B47" s="39">
        <f t="shared" si="12"/>
        <v>100</v>
      </c>
      <c r="C47" s="39">
        <f t="shared" si="13"/>
        <v>102.90719344017892</v>
      </c>
      <c r="D47" s="39">
        <f t="shared" si="14"/>
        <v>105.99453348242018</v>
      </c>
      <c r="E47" s="39">
        <f t="shared" si="15"/>
        <v>107.85190706920113</v>
      </c>
      <c r="F47" s="39">
        <f t="shared" si="16"/>
        <v>108.19977636973536</v>
      </c>
      <c r="G47" s="39">
        <f t="shared" si="17"/>
        <v>106.58466890296931</v>
      </c>
      <c r="H47" s="39">
        <f t="shared" si="18"/>
        <v>103.65883960740464</v>
      </c>
      <c r="I47" s="39">
        <f t="shared" si="19"/>
        <v>98.881848676854261</v>
      </c>
      <c r="J47" s="39">
        <f t="shared" si="20"/>
        <v>94.458938998633371</v>
      </c>
      <c r="K47" s="39">
        <f t="shared" si="21"/>
        <v>91.253571872282265</v>
      </c>
    </row>
    <row r="48" spans="1:12" x14ac:dyDescent="0.25">
      <c r="A48" s="38" t="s">
        <v>3</v>
      </c>
      <c r="B48" s="39">
        <f t="shared" si="12"/>
        <v>100</v>
      </c>
      <c r="C48" s="39">
        <f t="shared" si="13"/>
        <v>102.47983870967742</v>
      </c>
      <c r="D48" s="39">
        <f t="shared" si="14"/>
        <v>105.33266129032258</v>
      </c>
      <c r="E48" s="39">
        <f t="shared" si="15"/>
        <v>107.1320564516129</v>
      </c>
      <c r="F48" s="39">
        <f t="shared" si="16"/>
        <v>108.11995967741936</v>
      </c>
      <c r="G48" s="39">
        <f t="shared" si="17"/>
        <v>106.83467741935485</v>
      </c>
      <c r="H48" s="39">
        <f t="shared" si="18"/>
        <v>104.42540322580645</v>
      </c>
      <c r="I48" s="39">
        <f t="shared" si="19"/>
        <v>100.00504032258064</v>
      </c>
      <c r="J48" s="39">
        <f t="shared" si="20"/>
        <v>96.16935483870968</v>
      </c>
      <c r="K48" s="39">
        <f t="shared" si="21"/>
        <v>92.192540322580641</v>
      </c>
    </row>
    <row r="49" spans="1:12" x14ac:dyDescent="0.25">
      <c r="A49" s="38" t="s">
        <v>4</v>
      </c>
      <c r="B49" s="39">
        <f t="shared" si="12"/>
        <v>100</v>
      </c>
      <c r="C49" s="39">
        <f t="shared" si="13"/>
        <v>101.76247606393372</v>
      </c>
      <c r="D49" s="39">
        <f t="shared" si="14"/>
        <v>104.11895736449254</v>
      </c>
      <c r="E49" s="39">
        <f t="shared" si="15"/>
        <v>105.6664973230685</v>
      </c>
      <c r="F49" s="39">
        <f t="shared" si="16"/>
        <v>104.93962249404041</v>
      </c>
      <c r="G49" s="39">
        <f t="shared" si="17"/>
        <v>104.65825159248115</v>
      </c>
      <c r="H49" s="39">
        <f t="shared" si="18"/>
        <v>102.3174020086756</v>
      </c>
      <c r="I49" s="39">
        <f t="shared" si="19"/>
        <v>100.80503341279456</v>
      </c>
      <c r="J49" s="39">
        <f t="shared" si="20"/>
        <v>99.3395599671734</v>
      </c>
      <c r="K49" s="39">
        <f t="shared" si="21"/>
        <v>97.69822970807769</v>
      </c>
    </row>
    <row r="50" spans="1:12" x14ac:dyDescent="0.25">
      <c r="A50" s="38" t="s">
        <v>5</v>
      </c>
      <c r="B50" s="39">
        <f t="shared" si="12"/>
        <v>100</v>
      </c>
      <c r="C50" s="39">
        <f t="shared" si="13"/>
        <v>102.88060479666319</v>
      </c>
      <c r="D50" s="39">
        <f t="shared" si="14"/>
        <v>106.43899895724714</v>
      </c>
      <c r="E50" s="39">
        <f t="shared" si="15"/>
        <v>108.99374348279459</v>
      </c>
      <c r="F50" s="39">
        <f t="shared" si="16"/>
        <v>110.44056308654848</v>
      </c>
      <c r="G50" s="39">
        <f t="shared" si="17"/>
        <v>108.73305526590198</v>
      </c>
      <c r="H50" s="39">
        <f t="shared" si="18"/>
        <v>104.37956204379562</v>
      </c>
      <c r="I50" s="39">
        <f t="shared" si="19"/>
        <v>98.579249217935356</v>
      </c>
      <c r="J50" s="39">
        <f t="shared" si="20"/>
        <v>94.929614181439007</v>
      </c>
      <c r="K50" s="39">
        <f t="shared" si="21"/>
        <v>89.872262773722639</v>
      </c>
    </row>
    <row r="51" spans="1:12" x14ac:dyDescent="0.25">
      <c r="A51" s="38" t="s">
        <v>6</v>
      </c>
      <c r="B51" s="39">
        <f t="shared" si="12"/>
        <v>100</v>
      </c>
      <c r="C51" s="39">
        <f t="shared" si="13"/>
        <v>104.31978708158461</v>
      </c>
      <c r="D51" s="39">
        <f t="shared" si="14"/>
        <v>109.6222745419183</v>
      </c>
      <c r="E51" s="39">
        <f t="shared" si="15"/>
        <v>111.02466987409151</v>
      </c>
      <c r="F51" s="39">
        <f t="shared" si="16"/>
        <v>111.32152728017198</v>
      </c>
      <c r="G51" s="39">
        <f t="shared" si="17"/>
        <v>108.87501279557785</v>
      </c>
      <c r="H51" s="39">
        <f t="shared" si="18"/>
        <v>105.42532500767734</v>
      </c>
      <c r="I51" s="39">
        <f t="shared" si="19"/>
        <v>100.95199099191319</v>
      </c>
      <c r="J51" s="39">
        <f t="shared" si="20"/>
        <v>97.727505374142694</v>
      </c>
      <c r="K51" s="39">
        <f t="shared" si="21"/>
        <v>93.202989046985365</v>
      </c>
    </row>
    <row r="52" spans="1:12" x14ac:dyDescent="0.25">
      <c r="A52" s="38" t="s">
        <v>7</v>
      </c>
      <c r="B52" s="39">
        <f t="shared" si="12"/>
        <v>100</v>
      </c>
      <c r="C52" s="39">
        <f t="shared" si="13"/>
        <v>101.96546131094362</v>
      </c>
      <c r="D52" s="39">
        <f t="shared" si="14"/>
        <v>104.8945711287091</v>
      </c>
      <c r="E52" s="39">
        <f t="shared" si="15"/>
        <v>105.82959641255604</v>
      </c>
      <c r="F52" s="39">
        <f t="shared" si="16"/>
        <v>106.71691632477818</v>
      </c>
      <c r="G52" s="39">
        <f t="shared" si="17"/>
        <v>106.71691632477818</v>
      </c>
      <c r="H52" s="39">
        <f t="shared" si="18"/>
        <v>104.98998187195878</v>
      </c>
      <c r="I52" s="39">
        <f t="shared" si="19"/>
        <v>101.56473618929492</v>
      </c>
      <c r="J52" s="39">
        <f t="shared" si="20"/>
        <v>97.652895716057628</v>
      </c>
      <c r="K52" s="39">
        <f t="shared" si="21"/>
        <v>93.865089209044939</v>
      </c>
    </row>
    <row r="53" spans="1:12" x14ac:dyDescent="0.25">
      <c r="A53" s="38" t="s">
        <v>8</v>
      </c>
      <c r="B53" s="39">
        <f t="shared" si="12"/>
        <v>100</v>
      </c>
      <c r="C53" s="39">
        <f t="shared" si="13"/>
        <v>103.35982658959537</v>
      </c>
      <c r="D53" s="39">
        <f t="shared" si="14"/>
        <v>107.74325626204239</v>
      </c>
      <c r="E53" s="39">
        <f t="shared" si="15"/>
        <v>115.17341040462428</v>
      </c>
      <c r="F53" s="39">
        <f t="shared" si="16"/>
        <v>116.37764932562619</v>
      </c>
      <c r="G53" s="39">
        <f t="shared" si="17"/>
        <v>113.69219653179189</v>
      </c>
      <c r="H53" s="39">
        <f t="shared" si="18"/>
        <v>112.05443159922928</v>
      </c>
      <c r="I53" s="39">
        <f t="shared" si="19"/>
        <v>107.33381502890174</v>
      </c>
      <c r="J53" s="39">
        <f t="shared" si="20"/>
        <v>104.91329479768785</v>
      </c>
      <c r="K53" s="39">
        <f t="shared" si="21"/>
        <v>102.32418111753373</v>
      </c>
    </row>
    <row r="54" spans="1:12" x14ac:dyDescent="0.25">
      <c r="A54" s="38" t="s">
        <v>29</v>
      </c>
      <c r="B54" s="39">
        <f t="shared" si="12"/>
        <v>100</v>
      </c>
      <c r="C54" s="39">
        <f t="shared" si="13"/>
        <v>102.76670978870203</v>
      </c>
      <c r="D54" s="39">
        <f t="shared" si="14"/>
        <v>105.98102630444157</v>
      </c>
      <c r="E54" s="39">
        <f t="shared" si="15"/>
        <v>108.26821905993963</v>
      </c>
      <c r="F54" s="39">
        <f t="shared" si="16"/>
        <v>108.71237602414834</v>
      </c>
      <c r="G54" s="39">
        <f t="shared" si="17"/>
        <v>107.55584303579128</v>
      </c>
      <c r="H54" s="39">
        <f t="shared" si="18"/>
        <v>104.89866321690384</v>
      </c>
      <c r="I54" s="39">
        <f t="shared" si="19"/>
        <v>101.31780940060371</v>
      </c>
      <c r="J54" s="39">
        <f t="shared" si="20"/>
        <v>98.49159120310479</v>
      </c>
      <c r="K54" s="39">
        <f t="shared" si="21"/>
        <v>95.533419577404061</v>
      </c>
      <c r="L54" s="27"/>
    </row>
    <row r="58" spans="1:12" s="40" customFormat="1" ht="12.75" x14ac:dyDescent="0.2">
      <c r="A58" s="37" t="s">
        <v>56</v>
      </c>
      <c r="D58" s="2"/>
      <c r="E58" s="2"/>
      <c r="F58" s="2"/>
      <c r="G58" s="2"/>
      <c r="H58" s="2"/>
      <c r="I58" s="2"/>
      <c r="J58" s="2"/>
      <c r="K58" s="2"/>
    </row>
    <row r="59" spans="1:12" s="40" customFormat="1" ht="12.75" x14ac:dyDescent="0.2">
      <c r="A59" s="37" t="s">
        <v>57</v>
      </c>
      <c r="D59" s="2"/>
      <c r="E59" s="2"/>
      <c r="F59" s="2"/>
      <c r="G59" s="2"/>
      <c r="H59" s="2"/>
      <c r="I59" s="2"/>
      <c r="J59" s="2"/>
      <c r="K59" s="2"/>
    </row>
    <row r="60" spans="1:12" s="40" customFormat="1" ht="11.25" x14ac:dyDescent="0.2"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2" s="40" customFormat="1" ht="34.5" customHeight="1" x14ac:dyDescent="0.2">
      <c r="A61" s="41" t="s">
        <v>30</v>
      </c>
      <c r="B61" s="42" t="s">
        <v>39</v>
      </c>
      <c r="C61" s="42"/>
      <c r="D61" s="42"/>
      <c r="E61" s="43" t="s">
        <v>40</v>
      </c>
      <c r="F61" s="43" t="s">
        <v>41</v>
      </c>
      <c r="G61" s="43" t="s">
        <v>42</v>
      </c>
      <c r="I61" s="37"/>
    </row>
    <row r="62" spans="1:12" s="40" customFormat="1" ht="37.5" customHeight="1" x14ac:dyDescent="0.2">
      <c r="A62" s="41"/>
      <c r="B62" s="44" t="s">
        <v>43</v>
      </c>
      <c r="C62" s="44" t="s">
        <v>44</v>
      </c>
      <c r="D62" s="44" t="s">
        <v>45</v>
      </c>
      <c r="E62" s="43"/>
      <c r="F62" s="43"/>
      <c r="G62" s="43"/>
    </row>
    <row r="63" spans="1:12" s="40" customFormat="1" x14ac:dyDescent="0.2">
      <c r="A63" s="45" t="s">
        <v>46</v>
      </c>
      <c r="B63" s="46">
        <v>115950</v>
      </c>
      <c r="C63" s="46">
        <v>18709</v>
      </c>
      <c r="D63" s="47">
        <f t="shared" ref="D63:D72" si="22">B63-C63</f>
        <v>97241</v>
      </c>
      <c r="E63" s="47"/>
      <c r="F63" s="47"/>
      <c r="G63" s="48">
        <f>C63/B63*100</f>
        <v>16.135403191030619</v>
      </c>
    </row>
    <row r="64" spans="1:12" s="40" customFormat="1" x14ac:dyDescent="0.2">
      <c r="A64" s="45" t="s">
        <v>47</v>
      </c>
      <c r="B64" s="46">
        <v>119158</v>
      </c>
      <c r="C64" s="46">
        <v>21080</v>
      </c>
      <c r="D64" s="47">
        <f t="shared" si="22"/>
        <v>98078</v>
      </c>
      <c r="E64" s="48">
        <f>(C64-C63)/C63*100</f>
        <v>12.673045058527983</v>
      </c>
      <c r="F64" s="48">
        <f>(D64-D63)/D63*100</f>
        <v>0.86074803837887304</v>
      </c>
      <c r="G64" s="48">
        <f>C64/B64*100</f>
        <v>17.69079709293543</v>
      </c>
    </row>
    <row r="65" spans="1:11" s="40" customFormat="1" x14ac:dyDescent="0.2">
      <c r="A65" s="45" t="s">
        <v>48</v>
      </c>
      <c r="B65" s="46">
        <v>122885</v>
      </c>
      <c r="C65" s="46">
        <v>23853</v>
      </c>
      <c r="D65" s="47">
        <f t="shared" si="22"/>
        <v>99032</v>
      </c>
      <c r="E65" s="48">
        <f>(C65-C64)/C64*100</f>
        <v>13.154648956356738</v>
      </c>
      <c r="F65" s="48">
        <f>(D65-D64)/D64*100</f>
        <v>0.97269520177817659</v>
      </c>
      <c r="G65" s="48">
        <f>C65/B65*100</f>
        <v>19.410831265003868</v>
      </c>
    </row>
    <row r="66" spans="1:11" s="40" customFormat="1" x14ac:dyDescent="0.2">
      <c r="A66" s="45" t="s">
        <v>49</v>
      </c>
      <c r="B66" s="46">
        <v>125537</v>
      </c>
      <c r="C66" s="46">
        <v>26368</v>
      </c>
      <c r="D66" s="47">
        <f t="shared" si="22"/>
        <v>99169</v>
      </c>
      <c r="E66" s="48">
        <f>(C66-C65)/C65*100</f>
        <v>10.543747117762965</v>
      </c>
      <c r="F66" s="48">
        <f>(D66-D65)/D65*100</f>
        <v>0.13833912270781162</v>
      </c>
      <c r="G66" s="48">
        <f>C66/B66*100</f>
        <v>21.004166102423987</v>
      </c>
    </row>
    <row r="67" spans="1:11" s="40" customFormat="1" x14ac:dyDescent="0.2">
      <c r="A67" s="49" t="s">
        <v>50</v>
      </c>
      <c r="B67" s="46">
        <v>126052</v>
      </c>
      <c r="C67" s="46">
        <f>9538+9719+8850</f>
        <v>28107</v>
      </c>
      <c r="D67" s="47">
        <f t="shared" si="22"/>
        <v>97945</v>
      </c>
      <c r="E67" s="48">
        <f>(C67-C66)/C66*100</f>
        <v>6.5951152912621351</v>
      </c>
      <c r="F67" s="48">
        <f>(D67-D66)/D66*100</f>
        <v>-1.2342566729522331</v>
      </c>
      <c r="G67" s="48">
        <f>C67/B67*100</f>
        <v>22.297940532478659</v>
      </c>
    </row>
    <row r="68" spans="1:11" s="40" customFormat="1" x14ac:dyDescent="0.2">
      <c r="A68" s="49" t="s">
        <v>51</v>
      </c>
      <c r="B68" s="46">
        <v>124711</v>
      </c>
      <c r="C68" s="46">
        <v>28919</v>
      </c>
      <c r="D68" s="47">
        <f t="shared" si="22"/>
        <v>95792</v>
      </c>
      <c r="E68" s="48">
        <f>(C68-C67)/C67*100</f>
        <v>2.8889600455402569</v>
      </c>
      <c r="F68" s="48">
        <f>(D68-D67)/D67*100</f>
        <v>-2.1981724437184136</v>
      </c>
      <c r="G68" s="48">
        <f>C68/B68*100</f>
        <v>23.188812534579949</v>
      </c>
    </row>
    <row r="69" spans="1:11" s="40" customFormat="1" x14ac:dyDescent="0.2">
      <c r="A69" s="49" t="s">
        <v>52</v>
      </c>
      <c r="B69" s="46">
        <v>121630</v>
      </c>
      <c r="C69" s="46">
        <v>28065</v>
      </c>
      <c r="D69" s="47">
        <f t="shared" si="22"/>
        <v>93565</v>
      </c>
      <c r="E69" s="48">
        <f>(C69-C68)/C68*100</f>
        <v>-2.9530758324976656</v>
      </c>
      <c r="F69" s="48">
        <f>(D69-D68)/D68*100</f>
        <v>-2.324828795724069</v>
      </c>
      <c r="G69" s="48">
        <f>C69/B69*100</f>
        <v>23.074077119131793</v>
      </c>
    </row>
    <row r="70" spans="1:11" s="40" customFormat="1" x14ac:dyDescent="0.2">
      <c r="A70" s="49" t="s">
        <v>53</v>
      </c>
      <c r="B70" s="46">
        <v>117478</v>
      </c>
      <c r="C70" s="46">
        <v>27902</v>
      </c>
      <c r="D70" s="47">
        <f t="shared" si="22"/>
        <v>89576</v>
      </c>
      <c r="E70" s="48">
        <f>(C70-C69)/C69*100</f>
        <v>-0.58079458400142525</v>
      </c>
      <c r="F70" s="48">
        <f>(D70-D69)/D69*100</f>
        <v>-4.263346336771229</v>
      </c>
      <c r="G70" s="48">
        <f>C70/B70*100</f>
        <v>23.750829942627554</v>
      </c>
    </row>
    <row r="71" spans="1:11" s="40" customFormat="1" x14ac:dyDescent="0.2">
      <c r="A71" s="49" t="s">
        <v>54</v>
      </c>
      <c r="B71" s="46">
        <v>114201</v>
      </c>
      <c r="C71" s="46">
        <v>26986</v>
      </c>
      <c r="D71" s="47">
        <f t="shared" si="22"/>
        <v>87215</v>
      </c>
      <c r="E71" s="48">
        <f>(C71-C70)/C70*100</f>
        <v>-3.2829187871837147</v>
      </c>
      <c r="F71" s="48">
        <f>(D71-D70)/D70*100</f>
        <v>-2.6357506474948647</v>
      </c>
      <c r="G71" s="48">
        <f>C71/B71*100</f>
        <v>23.630265934624038</v>
      </c>
    </row>
    <row r="72" spans="1:11" s="40" customFormat="1" x14ac:dyDescent="0.2">
      <c r="A72" s="49" t="s">
        <v>55</v>
      </c>
      <c r="B72" s="46">
        <v>110771</v>
      </c>
      <c r="C72" s="46">
        <v>25694</v>
      </c>
      <c r="D72" s="47">
        <f t="shared" si="22"/>
        <v>85077</v>
      </c>
      <c r="E72" s="48">
        <f>(C72-C71)/C71*100</f>
        <v>-4.7876676795375372</v>
      </c>
      <c r="F72" s="48">
        <f>(D72-D71)/D71*100</f>
        <v>-2.4514131743392764</v>
      </c>
      <c r="G72" s="48">
        <f>C72/B72*100</f>
        <v>23.1956017369167</v>
      </c>
    </row>
    <row r="73" spans="1:11" s="40" customFormat="1" x14ac:dyDescent="0.2">
      <c r="A73" s="50"/>
      <c r="B73" s="51"/>
      <c r="C73" s="51"/>
      <c r="D73" s="52"/>
      <c r="E73" s="51"/>
      <c r="F73" s="51"/>
      <c r="G73" s="52"/>
      <c r="H73" s="52"/>
      <c r="I73" s="52"/>
      <c r="J73" s="53"/>
      <c r="K73" s="53"/>
    </row>
    <row r="75" spans="1:11" ht="12.75" x14ac:dyDescent="0.25">
      <c r="A75" s="37" t="s">
        <v>37</v>
      </c>
    </row>
    <row r="76" spans="1:11" x14ac:dyDescent="0.25">
      <c r="A76" s="22"/>
    </row>
    <row r="77" spans="1:11" ht="15" customHeight="1" x14ac:dyDescent="0.25">
      <c r="A77" s="33" t="s">
        <v>31</v>
      </c>
      <c r="B77" s="35" t="s">
        <v>30</v>
      </c>
      <c r="C77" s="35"/>
      <c r="D77" s="35"/>
      <c r="E77" s="35"/>
      <c r="F77" s="35"/>
      <c r="G77" s="35"/>
      <c r="H77" s="35"/>
      <c r="I77" s="35"/>
      <c r="J77" s="35"/>
      <c r="K77" s="35"/>
    </row>
    <row r="78" spans="1:11" ht="15" customHeight="1" x14ac:dyDescent="0.25">
      <c r="A78" s="34"/>
      <c r="B78" s="28">
        <v>2006</v>
      </c>
      <c r="C78" s="28">
        <v>2007</v>
      </c>
      <c r="D78" s="28">
        <v>2008</v>
      </c>
      <c r="E78" s="28">
        <v>2009</v>
      </c>
      <c r="F78" s="28">
        <v>2010</v>
      </c>
      <c r="G78" s="28">
        <v>2011</v>
      </c>
      <c r="H78" s="28">
        <v>2012</v>
      </c>
      <c r="I78" s="28">
        <v>2013</v>
      </c>
      <c r="J78" s="28">
        <v>2014</v>
      </c>
      <c r="K78" s="28">
        <v>2015</v>
      </c>
    </row>
    <row r="79" spans="1:11" x14ac:dyDescent="0.25">
      <c r="A79" s="24" t="s">
        <v>0</v>
      </c>
      <c r="B79" s="25">
        <v>1519</v>
      </c>
      <c r="C79" s="25">
        <v>1690</v>
      </c>
      <c r="D79" s="25">
        <v>1870</v>
      </c>
      <c r="E79" s="25">
        <v>2068</v>
      </c>
      <c r="F79" s="25">
        <v>2188</v>
      </c>
      <c r="G79" s="25">
        <v>2286</v>
      </c>
      <c r="H79" s="25">
        <v>2240</v>
      </c>
      <c r="I79" s="25">
        <v>2250</v>
      </c>
      <c r="J79" s="25">
        <v>2174</v>
      </c>
      <c r="K79" s="25">
        <v>2074</v>
      </c>
    </row>
    <row r="80" spans="1:11" x14ac:dyDescent="0.25">
      <c r="A80" s="24" t="s">
        <v>1</v>
      </c>
      <c r="B80" s="25">
        <v>1911</v>
      </c>
      <c r="C80" s="25">
        <v>2137</v>
      </c>
      <c r="D80" s="25">
        <v>2502</v>
      </c>
      <c r="E80" s="25">
        <v>2733</v>
      </c>
      <c r="F80" s="25">
        <v>2974</v>
      </c>
      <c r="G80" s="25">
        <v>3016</v>
      </c>
      <c r="H80" s="25">
        <v>3035</v>
      </c>
      <c r="I80" s="25">
        <v>2997</v>
      </c>
      <c r="J80" s="25">
        <v>3030</v>
      </c>
      <c r="K80" s="25">
        <v>3009</v>
      </c>
    </row>
    <row r="81" spans="1:12" x14ac:dyDescent="0.25">
      <c r="A81" s="24" t="s">
        <v>2</v>
      </c>
      <c r="B81" s="25">
        <v>3010</v>
      </c>
      <c r="C81" s="25">
        <v>3419</v>
      </c>
      <c r="D81" s="25">
        <v>3870</v>
      </c>
      <c r="E81" s="25">
        <v>4187</v>
      </c>
      <c r="F81" s="25">
        <v>4348</v>
      </c>
      <c r="G81" s="25">
        <v>4401</v>
      </c>
      <c r="H81" s="25">
        <v>3852</v>
      </c>
      <c r="I81" s="25">
        <v>4003</v>
      </c>
      <c r="J81" s="25">
        <v>3611</v>
      </c>
      <c r="K81" s="25">
        <v>3289</v>
      </c>
    </row>
    <row r="82" spans="1:12" x14ac:dyDescent="0.25">
      <c r="A82" s="24" t="s">
        <v>3</v>
      </c>
      <c r="B82" s="25">
        <v>3850</v>
      </c>
      <c r="C82" s="25">
        <v>4248</v>
      </c>
      <c r="D82" s="25">
        <v>4691</v>
      </c>
      <c r="E82" s="25">
        <v>5173</v>
      </c>
      <c r="F82" s="25">
        <v>5492</v>
      </c>
      <c r="G82" s="25">
        <v>5689</v>
      </c>
      <c r="H82" s="25">
        <v>5545</v>
      </c>
      <c r="I82" s="25">
        <v>5354</v>
      </c>
      <c r="J82" s="25">
        <v>5106</v>
      </c>
      <c r="K82" s="25">
        <v>4866</v>
      </c>
    </row>
    <row r="83" spans="1:12" x14ac:dyDescent="0.25">
      <c r="A83" s="24" t="s">
        <v>4</v>
      </c>
      <c r="B83" s="25">
        <v>3641</v>
      </c>
      <c r="C83" s="25">
        <v>4004</v>
      </c>
      <c r="D83" s="25">
        <v>4382</v>
      </c>
      <c r="E83" s="25">
        <v>4935</v>
      </c>
      <c r="F83" s="25">
        <v>5288</v>
      </c>
      <c r="G83" s="25">
        <v>5566</v>
      </c>
      <c r="H83" s="25">
        <v>5519</v>
      </c>
      <c r="I83" s="25">
        <v>5655</v>
      </c>
      <c r="J83" s="25">
        <v>5637</v>
      </c>
      <c r="K83" s="25">
        <v>5543</v>
      </c>
    </row>
    <row r="84" spans="1:12" x14ac:dyDescent="0.25">
      <c r="A84" s="24" t="s">
        <v>5</v>
      </c>
      <c r="B84" s="25">
        <v>899</v>
      </c>
      <c r="C84" s="25">
        <v>1043</v>
      </c>
      <c r="D84" s="25">
        <v>1222</v>
      </c>
      <c r="E84" s="25">
        <v>1372</v>
      </c>
      <c r="F84" s="25">
        <v>1541</v>
      </c>
      <c r="G84" s="25">
        <v>1572</v>
      </c>
      <c r="H84" s="25">
        <v>1562</v>
      </c>
      <c r="I84" s="25">
        <v>1467</v>
      </c>
      <c r="J84" s="25">
        <v>1503</v>
      </c>
      <c r="K84" s="25">
        <v>1372</v>
      </c>
    </row>
    <row r="85" spans="1:12" x14ac:dyDescent="0.25">
      <c r="A85" s="24" t="s">
        <v>6</v>
      </c>
      <c r="B85" s="25">
        <v>1418</v>
      </c>
      <c r="C85" s="25">
        <v>1702</v>
      </c>
      <c r="D85" s="25">
        <v>1998</v>
      </c>
      <c r="E85" s="25">
        <v>2197</v>
      </c>
      <c r="F85" s="25">
        <v>2346</v>
      </c>
      <c r="G85" s="25">
        <v>2398</v>
      </c>
      <c r="H85" s="25">
        <v>2406</v>
      </c>
      <c r="I85" s="25">
        <v>2290</v>
      </c>
      <c r="J85" s="25">
        <v>2211</v>
      </c>
      <c r="K85" s="25">
        <v>2082</v>
      </c>
    </row>
    <row r="86" spans="1:12" x14ac:dyDescent="0.25">
      <c r="A86" s="24" t="s">
        <v>7</v>
      </c>
      <c r="B86" s="25">
        <v>1559</v>
      </c>
      <c r="C86" s="25">
        <v>1809</v>
      </c>
      <c r="D86" s="25">
        <v>2054</v>
      </c>
      <c r="E86" s="25">
        <v>2208</v>
      </c>
      <c r="F86" s="25">
        <v>2299</v>
      </c>
      <c r="G86" s="25">
        <v>2369</v>
      </c>
      <c r="H86" s="25">
        <v>2277</v>
      </c>
      <c r="I86" s="25">
        <v>2357</v>
      </c>
      <c r="J86" s="25">
        <v>2187</v>
      </c>
      <c r="K86" s="25">
        <v>1992</v>
      </c>
    </row>
    <row r="87" spans="1:12" x14ac:dyDescent="0.25">
      <c r="A87" s="24" t="s">
        <v>8</v>
      </c>
      <c r="B87" s="25">
        <v>902</v>
      </c>
      <c r="C87" s="25">
        <v>1028</v>
      </c>
      <c r="D87" s="25">
        <v>1264</v>
      </c>
      <c r="E87" s="25">
        <v>1495</v>
      </c>
      <c r="F87" s="25">
        <v>1631</v>
      </c>
      <c r="G87" s="25">
        <v>1622</v>
      </c>
      <c r="H87" s="25">
        <v>1629</v>
      </c>
      <c r="I87" s="25">
        <v>1529</v>
      </c>
      <c r="J87" s="25">
        <v>1527</v>
      </c>
      <c r="K87" s="25">
        <v>1472</v>
      </c>
    </row>
    <row r="88" spans="1:12" x14ac:dyDescent="0.25">
      <c r="A88" s="24" t="s">
        <v>29</v>
      </c>
      <c r="B88" s="25">
        <f>SUM(B79:B87)</f>
        <v>18709</v>
      </c>
      <c r="C88" s="25">
        <f t="shared" ref="C88:K88" si="23">SUM(C79:C87)</f>
        <v>21080</v>
      </c>
      <c r="D88" s="25">
        <f t="shared" si="23"/>
        <v>23853</v>
      </c>
      <c r="E88" s="25">
        <f t="shared" si="23"/>
        <v>26368</v>
      </c>
      <c r="F88" s="25">
        <f t="shared" si="23"/>
        <v>28107</v>
      </c>
      <c r="G88" s="25">
        <f t="shared" si="23"/>
        <v>28919</v>
      </c>
      <c r="H88" s="25">
        <f t="shared" si="23"/>
        <v>28065</v>
      </c>
      <c r="I88" s="25">
        <f t="shared" si="23"/>
        <v>27902</v>
      </c>
      <c r="J88" s="25">
        <f t="shared" si="23"/>
        <v>26986</v>
      </c>
      <c r="K88" s="25">
        <f t="shared" si="23"/>
        <v>25699</v>
      </c>
      <c r="L88" s="27"/>
    </row>
    <row r="89" spans="1:12" x14ac:dyDescent="0.25">
      <c r="A89" s="24"/>
      <c r="B89" s="32" t="s">
        <v>10</v>
      </c>
      <c r="C89" s="32"/>
      <c r="D89" s="32"/>
      <c r="E89" s="32"/>
      <c r="F89" s="32"/>
      <c r="G89" s="32"/>
      <c r="H89" s="32"/>
      <c r="I89" s="32"/>
      <c r="J89" s="32"/>
      <c r="K89" s="32"/>
    </row>
    <row r="90" spans="1:12" x14ac:dyDescent="0.25">
      <c r="A90" s="24" t="s">
        <v>0</v>
      </c>
      <c r="B90" s="39">
        <f t="shared" ref="B90:B99" si="24">B79/B79*100</f>
        <v>100</v>
      </c>
      <c r="C90" s="39">
        <f t="shared" ref="C90:C99" si="25">C79/B79*100</f>
        <v>111.25740618828178</v>
      </c>
      <c r="D90" s="39">
        <f t="shared" ref="D90:D99" si="26">D79/B79*100</f>
        <v>123.10730743910467</v>
      </c>
      <c r="E90" s="39">
        <f t="shared" ref="E90:E99" si="27">E79/B79*100</f>
        <v>136.14219881500989</v>
      </c>
      <c r="F90" s="39">
        <f t="shared" ref="F90:F99" si="28">F79/B79*100</f>
        <v>144.04213298222516</v>
      </c>
      <c r="G90" s="39">
        <f t="shared" ref="G90:G99" si="29">G79/B79*100</f>
        <v>150.49374588545095</v>
      </c>
      <c r="H90" s="39">
        <f t="shared" ref="H90:H99" si="30">H79/B79*100</f>
        <v>147.46543778801845</v>
      </c>
      <c r="I90" s="39">
        <f t="shared" ref="I90:I99" si="31">I79/B79*100</f>
        <v>148.12376563528636</v>
      </c>
      <c r="J90" s="39">
        <f t="shared" ref="J90:J99" si="32">J79/B79*100</f>
        <v>143.12047399605004</v>
      </c>
      <c r="K90" s="39">
        <f t="shared" ref="K90:K99" si="33">K79/B79*100</f>
        <v>136.53719552337066</v>
      </c>
    </row>
    <row r="91" spans="1:12" x14ac:dyDescent="0.25">
      <c r="A91" s="24" t="s">
        <v>1</v>
      </c>
      <c r="B91" s="39">
        <f t="shared" si="24"/>
        <v>100</v>
      </c>
      <c r="C91" s="39">
        <f t="shared" si="25"/>
        <v>111.8262689691261</v>
      </c>
      <c r="D91" s="39">
        <f t="shared" si="26"/>
        <v>130.92621664050233</v>
      </c>
      <c r="E91" s="39">
        <f t="shared" si="27"/>
        <v>143.01412872841445</v>
      </c>
      <c r="F91" s="39">
        <f t="shared" si="28"/>
        <v>155.6253270538985</v>
      </c>
      <c r="G91" s="39">
        <f t="shared" si="29"/>
        <v>157.82312925170066</v>
      </c>
      <c r="H91" s="39">
        <f t="shared" si="30"/>
        <v>158.81737310308739</v>
      </c>
      <c r="I91" s="39">
        <f t="shared" si="31"/>
        <v>156.82888540031396</v>
      </c>
      <c r="J91" s="39">
        <f t="shared" si="32"/>
        <v>158.55572998430142</v>
      </c>
      <c r="K91" s="39">
        <f t="shared" si="33"/>
        <v>157.45682888540031</v>
      </c>
    </row>
    <row r="92" spans="1:12" x14ac:dyDescent="0.25">
      <c r="A92" s="24" t="s">
        <v>2</v>
      </c>
      <c r="B92" s="39">
        <f t="shared" si="24"/>
        <v>100</v>
      </c>
      <c r="C92" s="39">
        <f t="shared" si="25"/>
        <v>113.58803986710964</v>
      </c>
      <c r="D92" s="39">
        <f t="shared" si="26"/>
        <v>128.57142857142858</v>
      </c>
      <c r="E92" s="39">
        <f t="shared" si="27"/>
        <v>139.1029900332226</v>
      </c>
      <c r="F92" s="39">
        <f t="shared" si="28"/>
        <v>144.45182724252493</v>
      </c>
      <c r="G92" s="39">
        <f t="shared" si="29"/>
        <v>146.21262458471759</v>
      </c>
      <c r="H92" s="39">
        <f t="shared" si="30"/>
        <v>127.97342192691031</v>
      </c>
      <c r="I92" s="39">
        <f t="shared" si="31"/>
        <v>132.99003322259136</v>
      </c>
      <c r="J92" s="39">
        <f t="shared" si="32"/>
        <v>119.96677740863788</v>
      </c>
      <c r="K92" s="39">
        <f t="shared" si="33"/>
        <v>109.26910299003323</v>
      </c>
    </row>
    <row r="93" spans="1:12" x14ac:dyDescent="0.25">
      <c r="A93" s="24" t="s">
        <v>3</v>
      </c>
      <c r="B93" s="39">
        <f t="shared" si="24"/>
        <v>100</v>
      </c>
      <c r="C93" s="39">
        <f t="shared" si="25"/>
        <v>110.33766233766234</v>
      </c>
      <c r="D93" s="39">
        <f t="shared" si="26"/>
        <v>121.84415584415585</v>
      </c>
      <c r="E93" s="39">
        <f t="shared" si="27"/>
        <v>134.36363636363637</v>
      </c>
      <c r="F93" s="39">
        <f t="shared" si="28"/>
        <v>142.64935064935065</v>
      </c>
      <c r="G93" s="39">
        <f t="shared" si="29"/>
        <v>147.76623376623377</v>
      </c>
      <c r="H93" s="39">
        <f t="shared" si="30"/>
        <v>144.02597402597402</v>
      </c>
      <c r="I93" s="39">
        <f t="shared" si="31"/>
        <v>139.06493506493507</v>
      </c>
      <c r="J93" s="39">
        <f t="shared" si="32"/>
        <v>132.62337662337663</v>
      </c>
      <c r="K93" s="39">
        <f t="shared" si="33"/>
        <v>126.38961038961038</v>
      </c>
    </row>
    <row r="94" spans="1:12" x14ac:dyDescent="0.25">
      <c r="A94" s="24" t="s">
        <v>4</v>
      </c>
      <c r="B94" s="39">
        <f t="shared" si="24"/>
        <v>100</v>
      </c>
      <c r="C94" s="39">
        <f t="shared" si="25"/>
        <v>109.96978851963746</v>
      </c>
      <c r="D94" s="39">
        <f t="shared" si="26"/>
        <v>120.35155177149134</v>
      </c>
      <c r="E94" s="39">
        <f t="shared" si="27"/>
        <v>135.53968689920353</v>
      </c>
      <c r="F94" s="39">
        <f t="shared" si="28"/>
        <v>145.23482559736337</v>
      </c>
      <c r="G94" s="39">
        <f t="shared" si="29"/>
        <v>152.87009063444108</v>
      </c>
      <c r="H94" s="39">
        <f t="shared" si="30"/>
        <v>151.57923647349628</v>
      </c>
      <c r="I94" s="39">
        <f t="shared" si="31"/>
        <v>155.31447404559188</v>
      </c>
      <c r="J94" s="39">
        <f t="shared" si="32"/>
        <v>154.82010436693216</v>
      </c>
      <c r="K94" s="39">
        <f t="shared" si="33"/>
        <v>152.23839604504258</v>
      </c>
    </row>
    <row r="95" spans="1:12" x14ac:dyDescent="0.25">
      <c r="A95" s="24" t="s">
        <v>5</v>
      </c>
      <c r="B95" s="39">
        <f t="shared" si="24"/>
        <v>100</v>
      </c>
      <c r="C95" s="39">
        <f t="shared" si="25"/>
        <v>116.01779755283647</v>
      </c>
      <c r="D95" s="39">
        <f t="shared" si="26"/>
        <v>135.92880978865406</v>
      </c>
      <c r="E95" s="39">
        <f t="shared" si="27"/>
        <v>152.61401557285873</v>
      </c>
      <c r="F95" s="39">
        <f t="shared" si="28"/>
        <v>171.41268075639599</v>
      </c>
      <c r="G95" s="39">
        <f t="shared" si="29"/>
        <v>174.86095661846497</v>
      </c>
      <c r="H95" s="39">
        <f t="shared" si="30"/>
        <v>173.74860956618465</v>
      </c>
      <c r="I95" s="39">
        <f t="shared" si="31"/>
        <v>163.18131256952168</v>
      </c>
      <c r="J95" s="39">
        <f t="shared" si="32"/>
        <v>167.18576195773082</v>
      </c>
      <c r="K95" s="39">
        <f t="shared" si="33"/>
        <v>152.61401557285873</v>
      </c>
    </row>
    <row r="96" spans="1:12" x14ac:dyDescent="0.25">
      <c r="A96" s="24" t="s">
        <v>6</v>
      </c>
      <c r="B96" s="39">
        <f t="shared" si="24"/>
        <v>100</v>
      </c>
      <c r="C96" s="39">
        <f t="shared" si="25"/>
        <v>120.02820874471085</v>
      </c>
      <c r="D96" s="39">
        <f t="shared" si="26"/>
        <v>140.90267983074753</v>
      </c>
      <c r="E96" s="39">
        <f t="shared" si="27"/>
        <v>154.93653032440056</v>
      </c>
      <c r="F96" s="39">
        <f t="shared" si="28"/>
        <v>165.44428772919605</v>
      </c>
      <c r="G96" s="39">
        <f t="shared" si="29"/>
        <v>169.1114245416079</v>
      </c>
      <c r="H96" s="39">
        <f t="shared" si="30"/>
        <v>169.67559943582512</v>
      </c>
      <c r="I96" s="39">
        <f t="shared" si="31"/>
        <v>161.49506346967559</v>
      </c>
      <c r="J96" s="39">
        <f t="shared" si="32"/>
        <v>155.92383638928067</v>
      </c>
      <c r="K96" s="39">
        <f t="shared" si="33"/>
        <v>146.8265162200282</v>
      </c>
    </row>
    <row r="97" spans="1:12" x14ac:dyDescent="0.25">
      <c r="A97" s="24" t="s">
        <v>7</v>
      </c>
      <c r="B97" s="39">
        <f t="shared" si="24"/>
        <v>100</v>
      </c>
      <c r="C97" s="39">
        <f t="shared" si="25"/>
        <v>116.03592046183451</v>
      </c>
      <c r="D97" s="39">
        <f t="shared" si="26"/>
        <v>131.75112251443232</v>
      </c>
      <c r="E97" s="39">
        <f t="shared" si="27"/>
        <v>141.62924951892239</v>
      </c>
      <c r="F97" s="39">
        <f t="shared" si="28"/>
        <v>147.46632456703014</v>
      </c>
      <c r="G97" s="39">
        <f t="shared" si="29"/>
        <v>151.9563822963438</v>
      </c>
      <c r="H97" s="39">
        <f t="shared" si="30"/>
        <v>146.0551635663887</v>
      </c>
      <c r="I97" s="39">
        <f t="shared" si="31"/>
        <v>151.18665811417574</v>
      </c>
      <c r="J97" s="39">
        <f t="shared" si="32"/>
        <v>140.28223220012831</v>
      </c>
      <c r="K97" s="39">
        <f t="shared" si="33"/>
        <v>127.77421423989736</v>
      </c>
    </row>
    <row r="98" spans="1:12" x14ac:dyDescent="0.25">
      <c r="A98" s="24" t="s">
        <v>8</v>
      </c>
      <c r="B98" s="39">
        <f t="shared" si="24"/>
        <v>100</v>
      </c>
      <c r="C98" s="39">
        <f t="shared" si="25"/>
        <v>113.9689578713969</v>
      </c>
      <c r="D98" s="39">
        <f t="shared" si="26"/>
        <v>140.1330376940133</v>
      </c>
      <c r="E98" s="39">
        <f t="shared" si="27"/>
        <v>165.74279379157429</v>
      </c>
      <c r="F98" s="39">
        <f t="shared" si="28"/>
        <v>180.82039911308203</v>
      </c>
      <c r="G98" s="39">
        <f t="shared" si="29"/>
        <v>179.82261640798228</v>
      </c>
      <c r="H98" s="39">
        <f t="shared" si="30"/>
        <v>180.59866962305986</v>
      </c>
      <c r="I98" s="39">
        <f t="shared" si="31"/>
        <v>169.51219512195121</v>
      </c>
      <c r="J98" s="39">
        <f t="shared" si="32"/>
        <v>169.29046563192904</v>
      </c>
      <c r="K98" s="39">
        <f t="shared" si="33"/>
        <v>163.19290465631929</v>
      </c>
    </row>
    <row r="99" spans="1:12" x14ac:dyDescent="0.25">
      <c r="A99" s="24" t="s">
        <v>29</v>
      </c>
      <c r="B99" s="39">
        <f t="shared" si="24"/>
        <v>100</v>
      </c>
      <c r="C99" s="39">
        <f t="shared" si="25"/>
        <v>112.67304505852798</v>
      </c>
      <c r="D99" s="39">
        <f t="shared" si="26"/>
        <v>127.49478860441499</v>
      </c>
      <c r="E99" s="39">
        <f t="shared" si="27"/>
        <v>140.93751670319097</v>
      </c>
      <c r="F99" s="39">
        <f t="shared" si="28"/>
        <v>150.23250841840826</v>
      </c>
      <c r="G99" s="39">
        <f t="shared" si="29"/>
        <v>154.57266556202899</v>
      </c>
      <c r="H99" s="39">
        <f t="shared" si="30"/>
        <v>150.00801753166925</v>
      </c>
      <c r="I99" s="39">
        <f t="shared" si="31"/>
        <v>149.1367790902774</v>
      </c>
      <c r="J99" s="39">
        <f t="shared" si="32"/>
        <v>144.24073975092202</v>
      </c>
      <c r="K99" s="39">
        <f t="shared" si="33"/>
        <v>137.36169757870545</v>
      </c>
      <c r="L99" s="27"/>
    </row>
    <row r="103" spans="1:12" x14ac:dyDescent="0.25">
      <c r="A103" s="22" t="s">
        <v>38</v>
      </c>
    </row>
    <row r="104" spans="1:12" x14ac:dyDescent="0.25">
      <c r="A104" s="22"/>
    </row>
    <row r="105" spans="1:12" ht="15" customHeight="1" x14ac:dyDescent="0.25">
      <c r="A105" s="33" t="s">
        <v>31</v>
      </c>
      <c r="B105" s="35" t="s">
        <v>30</v>
      </c>
      <c r="C105" s="35"/>
      <c r="D105" s="35"/>
      <c r="E105" s="35"/>
      <c r="F105" s="35"/>
      <c r="G105" s="35"/>
      <c r="H105" s="35"/>
      <c r="I105" s="35"/>
      <c r="J105" s="35"/>
      <c r="K105" s="35"/>
    </row>
    <row r="106" spans="1:12" ht="15" customHeight="1" x14ac:dyDescent="0.25">
      <c r="A106" s="34"/>
      <c r="B106" s="28">
        <v>2006</v>
      </c>
      <c r="C106" s="28">
        <v>2007</v>
      </c>
      <c r="D106" s="28">
        <v>2008</v>
      </c>
      <c r="E106" s="28">
        <v>2009</v>
      </c>
      <c r="F106" s="28">
        <v>2010</v>
      </c>
      <c r="G106" s="28">
        <v>2011</v>
      </c>
      <c r="H106" s="28">
        <v>2012</v>
      </c>
      <c r="I106" s="28">
        <v>2013</v>
      </c>
      <c r="J106" s="28">
        <v>2014</v>
      </c>
      <c r="K106" s="28">
        <v>2015</v>
      </c>
    </row>
    <row r="107" spans="1:12" x14ac:dyDescent="0.25">
      <c r="A107" s="24" t="s">
        <v>0</v>
      </c>
      <c r="B107" s="25">
        <f>B34-B79</f>
        <v>5489</v>
      </c>
      <c r="C107" s="25">
        <f>C34-C79</f>
        <v>5511</v>
      </c>
      <c r="D107" s="25">
        <f>D34-D79</f>
        <v>5511</v>
      </c>
      <c r="E107" s="25">
        <f>E34-E79</f>
        <v>5526</v>
      </c>
      <c r="F107" s="25">
        <f>F34-F79</f>
        <v>5411</v>
      </c>
      <c r="G107" s="25">
        <f>G34-G79</f>
        <v>5221</v>
      </c>
      <c r="H107" s="25">
        <f>H34-H79</f>
        <v>5032</v>
      </c>
      <c r="I107" s="25">
        <f>I34-I79</f>
        <v>4947</v>
      </c>
      <c r="J107" s="25">
        <f>J34-J79</f>
        <v>4950</v>
      </c>
      <c r="K107" s="25">
        <f>K34-K79</f>
        <v>4928</v>
      </c>
    </row>
    <row r="108" spans="1:12" x14ac:dyDescent="0.25">
      <c r="A108" s="24" t="s">
        <v>1</v>
      </c>
      <c r="B108" s="25">
        <f>B35-B80</f>
        <v>9278</v>
      </c>
      <c r="C108" s="25">
        <f>C35-C80</f>
        <v>9528</v>
      </c>
      <c r="D108" s="25">
        <f>D35-D80</f>
        <v>9582</v>
      </c>
      <c r="E108" s="25">
        <f>E35-E80</f>
        <v>9690</v>
      </c>
      <c r="F108" s="25">
        <f>F35-F80</f>
        <v>9560</v>
      </c>
      <c r="G108" s="25">
        <f>G35-G80</f>
        <v>9449</v>
      </c>
      <c r="H108" s="25">
        <f>H35-H80</f>
        <v>9120</v>
      </c>
      <c r="I108" s="25">
        <f>I35-I80</f>
        <v>8747</v>
      </c>
      <c r="J108" s="25">
        <f>J35-J80</f>
        <v>8564</v>
      </c>
      <c r="K108" s="25">
        <f>K35-K80</f>
        <v>8444</v>
      </c>
    </row>
    <row r="109" spans="1:12" x14ac:dyDescent="0.25">
      <c r="A109" s="24" t="s">
        <v>2</v>
      </c>
      <c r="B109" s="25">
        <f>B36-B81</f>
        <v>13088</v>
      </c>
      <c r="C109" s="25">
        <f>C36-C81</f>
        <v>13147</v>
      </c>
      <c r="D109" s="25">
        <f>D36-D81</f>
        <v>13193</v>
      </c>
      <c r="E109" s="25">
        <f>E36-E81</f>
        <v>13175</v>
      </c>
      <c r="F109" s="25">
        <f>F36-F81</f>
        <v>13070</v>
      </c>
      <c r="G109" s="25">
        <f>G36-G81</f>
        <v>12757</v>
      </c>
      <c r="H109" s="25">
        <f>H36-H81</f>
        <v>12835</v>
      </c>
      <c r="I109" s="25">
        <f>I36-I81</f>
        <v>11915</v>
      </c>
      <c r="J109" s="25">
        <f>J36-J81</f>
        <v>11595</v>
      </c>
      <c r="K109" s="25">
        <f>K36-K81</f>
        <v>11401</v>
      </c>
    </row>
    <row r="110" spans="1:12" x14ac:dyDescent="0.25">
      <c r="A110" s="24" t="s">
        <v>3</v>
      </c>
      <c r="B110" s="25">
        <f>B37-B82</f>
        <v>15990</v>
      </c>
      <c r="C110" s="25">
        <f>C37-C82</f>
        <v>16084</v>
      </c>
      <c r="D110" s="25">
        <f>D37-D82</f>
        <v>16207</v>
      </c>
      <c r="E110" s="25">
        <f>E37-E82</f>
        <v>16082</v>
      </c>
      <c r="F110" s="25">
        <f>F37-F82</f>
        <v>15959</v>
      </c>
      <c r="G110" s="25">
        <f>G37-G82</f>
        <v>15507</v>
      </c>
      <c r="H110" s="25">
        <f>H37-H82</f>
        <v>15173</v>
      </c>
      <c r="I110" s="25">
        <f>I37-I82</f>
        <v>14487</v>
      </c>
      <c r="J110" s="25">
        <f>J37-J82</f>
        <v>13974</v>
      </c>
      <c r="K110" s="25">
        <f>K37-K82</f>
        <v>13425</v>
      </c>
    </row>
    <row r="111" spans="1:12" x14ac:dyDescent="0.25">
      <c r="A111" s="24" t="s">
        <v>4</v>
      </c>
      <c r="B111" s="25">
        <f>B38-B83</f>
        <v>21948</v>
      </c>
      <c r="C111" s="25">
        <f>C38-C83</f>
        <v>22036</v>
      </c>
      <c r="D111" s="25">
        <f>D38-D83</f>
        <v>22261</v>
      </c>
      <c r="E111" s="25">
        <f>E38-E83</f>
        <v>22104</v>
      </c>
      <c r="F111" s="25">
        <f>F38-F83</f>
        <v>21565</v>
      </c>
      <c r="G111" s="25">
        <f>G38-G83</f>
        <v>21215</v>
      </c>
      <c r="H111" s="25">
        <f>H38-H83</f>
        <v>20663</v>
      </c>
      <c r="I111" s="25">
        <f>I38-I83</f>
        <v>20140</v>
      </c>
      <c r="J111" s="25">
        <f>J38-J83</f>
        <v>19783</v>
      </c>
      <c r="K111" s="25">
        <f>K38-K83</f>
        <v>19457</v>
      </c>
    </row>
    <row r="112" spans="1:12" x14ac:dyDescent="0.25">
      <c r="A112" s="24" t="s">
        <v>5</v>
      </c>
      <c r="B112" s="25">
        <f>B39-B84</f>
        <v>6773</v>
      </c>
      <c r="C112" s="25">
        <f>C39-C84</f>
        <v>6850</v>
      </c>
      <c r="D112" s="25">
        <f>D39-D84</f>
        <v>6944</v>
      </c>
      <c r="E112" s="25">
        <f>E39-E84</f>
        <v>6990</v>
      </c>
      <c r="F112" s="25">
        <f>F39-F84</f>
        <v>6932</v>
      </c>
      <c r="G112" s="25">
        <f>G39-G84</f>
        <v>6770</v>
      </c>
      <c r="H112" s="25">
        <f>H39-H84</f>
        <v>6446</v>
      </c>
      <c r="I112" s="25">
        <f>I39-I84</f>
        <v>6096</v>
      </c>
      <c r="J112" s="25">
        <f>J39-J84</f>
        <v>5780</v>
      </c>
      <c r="K112" s="25">
        <f>K39-K84</f>
        <v>5523</v>
      </c>
    </row>
    <row r="113" spans="1:12" x14ac:dyDescent="0.25">
      <c r="A113" s="24" t="s">
        <v>6</v>
      </c>
      <c r="B113" s="25">
        <f>B40-B85</f>
        <v>8351</v>
      </c>
      <c r="C113" s="25">
        <f>C40-C85</f>
        <v>8489</v>
      </c>
      <c r="D113" s="25">
        <f>D40-D85</f>
        <v>8711</v>
      </c>
      <c r="E113" s="25">
        <f>E40-E85</f>
        <v>8649</v>
      </c>
      <c r="F113" s="25">
        <f>F40-F85</f>
        <v>8529</v>
      </c>
      <c r="G113" s="25">
        <f>G40-G85</f>
        <v>8238</v>
      </c>
      <c r="H113" s="25">
        <f>H40-H85</f>
        <v>7893</v>
      </c>
      <c r="I113" s="25">
        <f>I40-I85</f>
        <v>7572</v>
      </c>
      <c r="J113" s="25">
        <f>J40-J85</f>
        <v>7336</v>
      </c>
      <c r="K113" s="25">
        <f>K40-K85</f>
        <v>7023</v>
      </c>
    </row>
    <row r="114" spans="1:12" x14ac:dyDescent="0.25">
      <c r="A114" s="24" t="s">
        <v>7</v>
      </c>
      <c r="B114" s="25">
        <f>B41-B86</f>
        <v>8922</v>
      </c>
      <c r="C114" s="25">
        <f>C41-C86</f>
        <v>8878</v>
      </c>
      <c r="D114" s="25">
        <f>D41-D86</f>
        <v>8940</v>
      </c>
      <c r="E114" s="25">
        <f>E41-E86</f>
        <v>8884</v>
      </c>
      <c r="F114" s="25">
        <f>F41-F86</f>
        <v>8886</v>
      </c>
      <c r="G114" s="25">
        <f>G41-G86</f>
        <v>8816</v>
      </c>
      <c r="H114" s="25">
        <f>H41-H86</f>
        <v>8727</v>
      </c>
      <c r="I114" s="25">
        <f>I41-I86</f>
        <v>8288</v>
      </c>
      <c r="J114" s="25">
        <f>J41-J86</f>
        <v>8048</v>
      </c>
      <c r="K114" s="25">
        <f>K41-K86</f>
        <v>7846</v>
      </c>
    </row>
    <row r="115" spans="1:12" x14ac:dyDescent="0.25">
      <c r="A115" s="24" t="s">
        <v>8</v>
      </c>
      <c r="B115" s="25">
        <f>B42-B87</f>
        <v>7402</v>
      </c>
      <c r="C115" s="25">
        <f>C42-C87</f>
        <v>7555</v>
      </c>
      <c r="D115" s="25">
        <f>D42-D87</f>
        <v>7683</v>
      </c>
      <c r="E115" s="25">
        <f>E42-E87</f>
        <v>8069</v>
      </c>
      <c r="F115" s="25">
        <f>F42-F87</f>
        <v>8033</v>
      </c>
      <c r="G115" s="25">
        <f>G42-G87</f>
        <v>7819</v>
      </c>
      <c r="H115" s="25">
        <f>H42-H87</f>
        <v>7676</v>
      </c>
      <c r="I115" s="25">
        <f>I42-I87</f>
        <v>7384</v>
      </c>
      <c r="J115" s="25">
        <f>J42-J87</f>
        <v>7185</v>
      </c>
      <c r="K115" s="25">
        <f>K42-K87</f>
        <v>7025</v>
      </c>
    </row>
    <row r="116" spans="1:12" x14ac:dyDescent="0.25">
      <c r="A116" s="24" t="s">
        <v>29</v>
      </c>
      <c r="B116" s="25">
        <f>SUM(B107:B115)</f>
        <v>97241</v>
      </c>
      <c r="C116" s="25">
        <f t="shared" ref="C116:K116" si="34">SUM(C107:C115)</f>
        <v>98078</v>
      </c>
      <c r="D116" s="25">
        <f t="shared" si="34"/>
        <v>99032</v>
      </c>
      <c r="E116" s="25">
        <f t="shared" si="34"/>
        <v>99169</v>
      </c>
      <c r="F116" s="25">
        <f t="shared" si="34"/>
        <v>97945</v>
      </c>
      <c r="G116" s="25">
        <f t="shared" si="34"/>
        <v>95792</v>
      </c>
      <c r="H116" s="25">
        <f t="shared" si="34"/>
        <v>93565</v>
      </c>
      <c r="I116" s="25">
        <f t="shared" si="34"/>
        <v>89576</v>
      </c>
      <c r="J116" s="25">
        <f t="shared" si="34"/>
        <v>87215</v>
      </c>
      <c r="K116" s="25">
        <f t="shared" si="34"/>
        <v>85072</v>
      </c>
      <c r="L116" s="27"/>
    </row>
    <row r="117" spans="1:12" x14ac:dyDescent="0.25">
      <c r="A117" s="24"/>
      <c r="B117" s="32" t="s">
        <v>10</v>
      </c>
      <c r="C117" s="32"/>
      <c r="D117" s="32"/>
      <c r="E117" s="32"/>
      <c r="F117" s="32"/>
      <c r="G117" s="32"/>
      <c r="H117" s="32"/>
      <c r="I117" s="32"/>
      <c r="J117" s="32"/>
      <c r="K117" s="32"/>
    </row>
    <row r="118" spans="1:12" x14ac:dyDescent="0.25">
      <c r="A118" s="38" t="s">
        <v>0</v>
      </c>
      <c r="B118" s="39">
        <f t="shared" ref="B118:B127" si="35">B107/B107*100</f>
        <v>100</v>
      </c>
      <c r="C118" s="39">
        <f t="shared" ref="C118:C127" si="36">C107/B107*100</f>
        <v>100.40080160320642</v>
      </c>
      <c r="D118" s="39">
        <f t="shared" ref="D118:D127" si="37">D107/B107*100</f>
        <v>100.40080160320642</v>
      </c>
      <c r="E118" s="39">
        <f t="shared" ref="E118:E127" si="38">E107/B107*100</f>
        <v>100.67407542357442</v>
      </c>
      <c r="F118" s="39">
        <f t="shared" ref="F118:F127" si="39">F107/B107*100</f>
        <v>98.578976134086346</v>
      </c>
      <c r="G118" s="39">
        <f t="shared" ref="G118:G127" si="40">G107/B107*100</f>
        <v>95.117507742758249</v>
      </c>
      <c r="H118" s="39">
        <f t="shared" ref="H118:H127" si="41">H107/B107*100</f>
        <v>91.67425760612133</v>
      </c>
      <c r="I118" s="39">
        <f t="shared" ref="I118:I127" si="42">I107/B107*100</f>
        <v>90.125705957369291</v>
      </c>
      <c r="J118" s="39">
        <f t="shared" ref="J118:J127" si="43">J107/B107*100</f>
        <v>90.180360721442881</v>
      </c>
      <c r="K118" s="39">
        <f t="shared" ref="K118:K127" si="44">K107/B107*100</f>
        <v>89.779559118236477</v>
      </c>
    </row>
    <row r="119" spans="1:12" x14ac:dyDescent="0.25">
      <c r="A119" s="38" t="s">
        <v>1</v>
      </c>
      <c r="B119" s="39">
        <f t="shared" si="35"/>
        <v>100</v>
      </c>
      <c r="C119" s="39">
        <f t="shared" si="36"/>
        <v>102.69454623841345</v>
      </c>
      <c r="D119" s="39">
        <f t="shared" si="37"/>
        <v>103.27656822591076</v>
      </c>
      <c r="E119" s="39">
        <f t="shared" si="38"/>
        <v>104.44061220090536</v>
      </c>
      <c r="F119" s="39">
        <f t="shared" si="39"/>
        <v>103.03944815693038</v>
      </c>
      <c r="G119" s="39">
        <f t="shared" si="40"/>
        <v>101.84306962707481</v>
      </c>
      <c r="H119" s="39">
        <f t="shared" si="41"/>
        <v>98.297046777322691</v>
      </c>
      <c r="I119" s="39">
        <f t="shared" si="42"/>
        <v>94.276783789609837</v>
      </c>
      <c r="J119" s="39">
        <f t="shared" si="43"/>
        <v>92.304375943091188</v>
      </c>
      <c r="K119" s="39">
        <f t="shared" si="44"/>
        <v>91.010993748652723</v>
      </c>
    </row>
    <row r="120" spans="1:12" x14ac:dyDescent="0.25">
      <c r="A120" s="38" t="s">
        <v>2</v>
      </c>
      <c r="B120" s="39">
        <f t="shared" si="35"/>
        <v>100</v>
      </c>
      <c r="C120" s="39">
        <f t="shared" si="36"/>
        <v>100.45079462102689</v>
      </c>
      <c r="D120" s="39">
        <f t="shared" si="37"/>
        <v>100.80226161369193</v>
      </c>
      <c r="E120" s="39">
        <f t="shared" si="38"/>
        <v>100.66473105134475</v>
      </c>
      <c r="F120" s="39">
        <f t="shared" si="39"/>
        <v>99.862469437652805</v>
      </c>
      <c r="G120" s="39">
        <f t="shared" si="40"/>
        <v>97.470965770171148</v>
      </c>
      <c r="H120" s="39">
        <f t="shared" si="41"/>
        <v>98.066931540342296</v>
      </c>
      <c r="I120" s="39">
        <f t="shared" si="42"/>
        <v>91.037591687041569</v>
      </c>
      <c r="J120" s="39">
        <f t="shared" si="43"/>
        <v>88.592603911980433</v>
      </c>
      <c r="K120" s="39">
        <f t="shared" si="44"/>
        <v>87.11033007334963</v>
      </c>
    </row>
    <row r="121" spans="1:12" x14ac:dyDescent="0.25">
      <c r="A121" s="38" t="s">
        <v>3</v>
      </c>
      <c r="B121" s="39">
        <f t="shared" si="35"/>
        <v>100</v>
      </c>
      <c r="C121" s="39">
        <f t="shared" si="36"/>
        <v>100.5878674171357</v>
      </c>
      <c r="D121" s="39">
        <f t="shared" si="37"/>
        <v>101.35709818636649</v>
      </c>
      <c r="E121" s="39">
        <f t="shared" si="38"/>
        <v>100.57535959974983</v>
      </c>
      <c r="F121" s="39">
        <f t="shared" si="39"/>
        <v>99.806128830519071</v>
      </c>
      <c r="G121" s="39">
        <f t="shared" si="40"/>
        <v>96.979362101313313</v>
      </c>
      <c r="H121" s="39">
        <f t="shared" si="41"/>
        <v>94.890556597873683</v>
      </c>
      <c r="I121" s="39">
        <f t="shared" si="42"/>
        <v>90.600375234521579</v>
      </c>
      <c r="J121" s="39">
        <f t="shared" si="43"/>
        <v>87.392120075046904</v>
      </c>
      <c r="K121" s="39">
        <f t="shared" si="44"/>
        <v>83.958724202626641</v>
      </c>
    </row>
    <row r="122" spans="1:12" x14ac:dyDescent="0.25">
      <c r="A122" s="38" t="s">
        <v>4</v>
      </c>
      <c r="B122" s="39">
        <f t="shared" si="35"/>
        <v>100</v>
      </c>
      <c r="C122" s="39">
        <f t="shared" si="36"/>
        <v>100.40094769455075</v>
      </c>
      <c r="D122" s="39">
        <f t="shared" si="37"/>
        <v>101.42609804993621</v>
      </c>
      <c r="E122" s="39">
        <f t="shared" si="38"/>
        <v>100.71077091306726</v>
      </c>
      <c r="F122" s="39">
        <f t="shared" si="39"/>
        <v>98.254966283943872</v>
      </c>
      <c r="G122" s="39">
        <f t="shared" si="40"/>
        <v>96.660287953344266</v>
      </c>
      <c r="H122" s="39">
        <f t="shared" si="41"/>
        <v>94.14525241479862</v>
      </c>
      <c r="I122" s="39">
        <f t="shared" si="42"/>
        <v>91.762347366502638</v>
      </c>
      <c r="J122" s="39">
        <f t="shared" si="43"/>
        <v>90.135775469291048</v>
      </c>
      <c r="K122" s="39">
        <f t="shared" si="44"/>
        <v>88.650446509932564</v>
      </c>
    </row>
    <row r="123" spans="1:12" x14ac:dyDescent="0.25">
      <c r="A123" s="38" t="s">
        <v>5</v>
      </c>
      <c r="B123" s="39">
        <f t="shared" si="35"/>
        <v>100</v>
      </c>
      <c r="C123" s="39">
        <f t="shared" si="36"/>
        <v>101.1368669717998</v>
      </c>
      <c r="D123" s="39">
        <f t="shared" si="37"/>
        <v>102.52473054776318</v>
      </c>
      <c r="E123" s="39">
        <f t="shared" si="38"/>
        <v>103.2038978296176</v>
      </c>
      <c r="F123" s="39">
        <f t="shared" si="39"/>
        <v>102.34755647423594</v>
      </c>
      <c r="G123" s="39">
        <f t="shared" si="40"/>
        <v>99.955706481618193</v>
      </c>
      <c r="H123" s="39">
        <f t="shared" si="41"/>
        <v>95.172006496382693</v>
      </c>
      <c r="I123" s="39">
        <f t="shared" si="42"/>
        <v>90.004429351838183</v>
      </c>
      <c r="J123" s="39">
        <f t="shared" si="43"/>
        <v>85.338845415620852</v>
      </c>
      <c r="K123" s="39">
        <f t="shared" si="44"/>
        <v>81.544367340912444</v>
      </c>
    </row>
    <row r="124" spans="1:12" x14ac:dyDescent="0.25">
      <c r="A124" s="38" t="s">
        <v>6</v>
      </c>
      <c r="B124" s="39">
        <f t="shared" si="35"/>
        <v>100</v>
      </c>
      <c r="C124" s="39">
        <f t="shared" si="36"/>
        <v>101.6524967069812</v>
      </c>
      <c r="D124" s="39">
        <f t="shared" si="37"/>
        <v>104.31086097473357</v>
      </c>
      <c r="E124" s="39">
        <f t="shared" si="38"/>
        <v>103.56843491797389</v>
      </c>
      <c r="F124" s="39">
        <f t="shared" si="39"/>
        <v>102.13148125972937</v>
      </c>
      <c r="G124" s="39">
        <f t="shared" si="40"/>
        <v>98.64686863848641</v>
      </c>
      <c r="H124" s="39">
        <f t="shared" si="41"/>
        <v>94.515626871033405</v>
      </c>
      <c r="I124" s="39">
        <f t="shared" si="42"/>
        <v>90.671775835229312</v>
      </c>
      <c r="J124" s="39">
        <f t="shared" si="43"/>
        <v>87.845766974015078</v>
      </c>
      <c r="K124" s="39">
        <f t="shared" si="44"/>
        <v>84.097712848760636</v>
      </c>
    </row>
    <row r="125" spans="1:12" x14ac:dyDescent="0.25">
      <c r="A125" s="38" t="s">
        <v>7</v>
      </c>
      <c r="B125" s="39">
        <f t="shared" si="35"/>
        <v>100</v>
      </c>
      <c r="C125" s="39">
        <f t="shared" si="36"/>
        <v>99.5068370320556</v>
      </c>
      <c r="D125" s="39">
        <f t="shared" si="37"/>
        <v>100.20174848688634</v>
      </c>
      <c r="E125" s="39">
        <f t="shared" si="38"/>
        <v>99.574086527684386</v>
      </c>
      <c r="F125" s="39">
        <f t="shared" si="39"/>
        <v>99.596503026227296</v>
      </c>
      <c r="G125" s="39">
        <f t="shared" si="40"/>
        <v>98.811925577224841</v>
      </c>
      <c r="H125" s="39">
        <f t="shared" si="41"/>
        <v>97.814391392064564</v>
      </c>
      <c r="I125" s="39">
        <f t="shared" si="42"/>
        <v>92.893969961891955</v>
      </c>
      <c r="J125" s="39">
        <f t="shared" si="43"/>
        <v>90.203990136740643</v>
      </c>
      <c r="K125" s="39">
        <f t="shared" si="44"/>
        <v>87.939923783904945</v>
      </c>
    </row>
    <row r="126" spans="1:12" x14ac:dyDescent="0.25">
      <c r="A126" s="38" t="s">
        <v>8</v>
      </c>
      <c r="B126" s="39">
        <f t="shared" si="35"/>
        <v>100</v>
      </c>
      <c r="C126" s="39">
        <f t="shared" si="36"/>
        <v>102.06700891650907</v>
      </c>
      <c r="D126" s="39">
        <f t="shared" si="37"/>
        <v>103.79627127803298</v>
      </c>
      <c r="E126" s="39">
        <f t="shared" si="38"/>
        <v>109.01107808700353</v>
      </c>
      <c r="F126" s="39">
        <f t="shared" si="39"/>
        <v>108.52472304782492</v>
      </c>
      <c r="G126" s="39">
        <f t="shared" si="40"/>
        <v>105.63361253715212</v>
      </c>
      <c r="H126" s="39">
        <f t="shared" si="41"/>
        <v>103.70170224263713</v>
      </c>
      <c r="I126" s="39">
        <f t="shared" si="42"/>
        <v>99.756822480410705</v>
      </c>
      <c r="J126" s="39">
        <f t="shared" si="43"/>
        <v>97.068359902729</v>
      </c>
      <c r="K126" s="39">
        <f t="shared" si="44"/>
        <v>94.906781950824097</v>
      </c>
    </row>
    <row r="127" spans="1:12" x14ac:dyDescent="0.25">
      <c r="A127" s="38" t="s">
        <v>29</v>
      </c>
      <c r="B127" s="39">
        <f t="shared" si="35"/>
        <v>100</v>
      </c>
      <c r="C127" s="39">
        <f t="shared" si="36"/>
        <v>100.86074803837887</v>
      </c>
      <c r="D127" s="39">
        <f t="shared" si="37"/>
        <v>101.84181569502574</v>
      </c>
      <c r="E127" s="39">
        <f t="shared" si="38"/>
        <v>101.98270276940798</v>
      </c>
      <c r="F127" s="39">
        <f t="shared" si="39"/>
        <v>100.7239744552195</v>
      </c>
      <c r="G127" s="39">
        <f t="shared" si="40"/>
        <v>98.509887804526898</v>
      </c>
      <c r="H127" s="39">
        <f t="shared" si="41"/>
        <v>96.219701566211782</v>
      </c>
      <c r="I127" s="39">
        <f t="shared" si="42"/>
        <v>92.117522444236485</v>
      </c>
      <c r="J127" s="39">
        <f t="shared" si="43"/>
        <v>89.689534249956296</v>
      </c>
      <c r="K127" s="39">
        <f t="shared" si="44"/>
        <v>87.485731327320778</v>
      </c>
      <c r="L127" s="27"/>
    </row>
  </sheetData>
  <mergeCells count="17">
    <mergeCell ref="G61:G62"/>
    <mergeCell ref="A105:A106"/>
    <mergeCell ref="B105:K105"/>
    <mergeCell ref="B117:K117"/>
    <mergeCell ref="B44:K44"/>
    <mergeCell ref="A77:A78"/>
    <mergeCell ref="B77:K77"/>
    <mergeCell ref="B89:K89"/>
    <mergeCell ref="B4:K4"/>
    <mergeCell ref="B16:K16"/>
    <mergeCell ref="A4:A5"/>
    <mergeCell ref="A32:A33"/>
    <mergeCell ref="B32:K32"/>
    <mergeCell ref="A61:A62"/>
    <mergeCell ref="B61:D61"/>
    <mergeCell ref="E61:E62"/>
    <mergeCell ref="F61:F62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ignoredErrors>
    <ignoredError sqref="B15:K15 B43:K43 B88:K8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CF879-7C69-4279-946C-7B3F5C2A63E6}">
  <dimension ref="B2:B3"/>
  <sheetViews>
    <sheetView showGridLines="0" tabSelected="1" workbookViewId="0">
      <selection activeCell="I4" sqref="I4"/>
    </sheetView>
  </sheetViews>
  <sheetFormatPr defaultRowHeight="15" x14ac:dyDescent="0.25"/>
  <sheetData>
    <row r="2" spans="2:2" x14ac:dyDescent="0.25">
      <c r="B2" s="54" t="s">
        <v>58</v>
      </c>
    </row>
    <row r="3" spans="2:2" x14ac:dyDescent="0.25">
      <c r="B3" s="54" t="s">
        <v>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Tav.1.1-Fig.1.1</vt:lpstr>
      <vt:lpstr>Tavole 1.2-1.6</vt:lpstr>
      <vt:lpstr>Figura 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Todeschini Alberto</dc:creator>
  <cp:lastModifiedBy>Todeschini Alberto</cp:lastModifiedBy>
  <cp:lastPrinted>2017-03-08T15:07:35Z</cp:lastPrinted>
  <dcterms:created xsi:type="dcterms:W3CDTF">2017-02-13T08:21:21Z</dcterms:created>
  <dcterms:modified xsi:type="dcterms:W3CDTF">2018-03-05T08:57:13Z</dcterms:modified>
</cp:coreProperties>
</file>