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alberto_todeschini_regione_emilia-romagna_it/Documents/Lavori attuali/PRIMA INFANZIA/2022-2023/ZEROSEI/"/>
    </mc:Choice>
  </mc:AlternateContent>
  <xr:revisionPtr revIDLastSave="1506" documentId="13_ncr:1_{BDD06C3D-5080-476D-8C59-C7C81E79712C}" xr6:coauthVersionLast="47" xr6:coauthVersionMax="47" xr10:uidLastSave="{A925D719-D3C0-41D7-A9AA-66A30DEE0902}"/>
  <bookViews>
    <workbookView xWindow="-110" yWindow="-110" windowWidth="19420" windowHeight="10420" tabRatio="635" xr2:uid="{4AE622BF-1932-45D6-877A-303BC36E43C4}"/>
  </bookViews>
  <sheets>
    <sheet name="Piacenza" sheetId="2" r:id="rId1"/>
    <sheet name="Parma" sheetId="4" r:id="rId2"/>
    <sheet name="Reggio Emilia" sheetId="5" r:id="rId3"/>
    <sheet name="Modena" sheetId="6" r:id="rId4"/>
    <sheet name="Bologna" sheetId="7" r:id="rId5"/>
    <sheet name="Ferrara" sheetId="8" r:id="rId6"/>
    <sheet name="Ravenna" sheetId="9" r:id="rId7"/>
    <sheet name="Forlì Cesena" sheetId="10" r:id="rId8"/>
    <sheet name="Rimini" sheetId="11" r:id="rId9"/>
  </sheets>
  <definedNames>
    <definedName name="_xlnm._FilterDatabase" localSheetId="4" hidden="1">Bologna!$A$31:$B$63</definedName>
    <definedName name="_xlnm._FilterDatabase" localSheetId="5" hidden="1">Ferrara!$A$3:$B$25</definedName>
    <definedName name="_xlnm._FilterDatabase" localSheetId="7" hidden="1">'Forlì Cesena'!$A$3:$B$34</definedName>
    <definedName name="_xlnm._FilterDatabase" localSheetId="3" hidden="1">Modena!$A$40:$B$55</definedName>
    <definedName name="_xlnm._FilterDatabase" localSheetId="6" hidden="1">Ravenna!$A$3:$B$22</definedName>
    <definedName name="_xlnm._FilterDatabase" localSheetId="8" hidden="1">Rimini!$A$3:$B$30</definedName>
    <definedName name="_xlnm.Print_Titles" localSheetId="4">Bologna!$1:$2</definedName>
    <definedName name="_xlnm.Print_Titles" localSheetId="5">Ferrara!$1:$2</definedName>
    <definedName name="_xlnm.Print_Titles" localSheetId="7">'Forlì Cesena'!$1:$2</definedName>
    <definedName name="_xlnm.Print_Titles" localSheetId="3">Modena!$1:$2</definedName>
    <definedName name="_xlnm.Print_Titles" localSheetId="1">Parma!$1:$2</definedName>
    <definedName name="_xlnm.Print_Titles" localSheetId="0">Piacenza!$1:$2</definedName>
    <definedName name="_xlnm.Print_Titles" localSheetId="6">Ravenna!$1:$2</definedName>
    <definedName name="_xlnm.Print_Titles" localSheetId="2">'Reggio Emilia'!$1:$2</definedName>
    <definedName name="_xlnm.Print_Titles" localSheetId="8">Rimini!$1:$2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1" l="1"/>
  <c r="E31" i="11"/>
  <c r="F31" i="11"/>
  <c r="G31" i="11"/>
  <c r="G32" i="11" s="1"/>
  <c r="H31" i="11"/>
  <c r="H32" i="11" s="1"/>
  <c r="I31" i="11"/>
  <c r="J31" i="11"/>
  <c r="K31" i="11"/>
  <c r="K32" i="11" s="1"/>
  <c r="L31" i="11"/>
  <c r="D32" i="11"/>
  <c r="E32" i="11"/>
  <c r="F32" i="11"/>
  <c r="I32" i="11"/>
  <c r="J32" i="11"/>
  <c r="M32" i="11" s="1"/>
  <c r="L32" i="11"/>
  <c r="C32" i="11"/>
  <c r="C31" i="11"/>
  <c r="D16" i="11"/>
  <c r="E16" i="11"/>
  <c r="F16" i="11"/>
  <c r="G16" i="11"/>
  <c r="H16" i="11"/>
  <c r="I16" i="11"/>
  <c r="J16" i="11"/>
  <c r="K16" i="11"/>
  <c r="O16" i="11" s="1"/>
  <c r="L16" i="11"/>
  <c r="C16" i="11"/>
  <c r="M6" i="11"/>
  <c r="N6" i="11"/>
  <c r="O6" i="11"/>
  <c r="M10" i="11"/>
  <c r="N10" i="11"/>
  <c r="O10" i="11"/>
  <c r="M11" i="11"/>
  <c r="N11" i="11"/>
  <c r="O11" i="11"/>
  <c r="M12" i="11"/>
  <c r="N12" i="11"/>
  <c r="O12" i="11"/>
  <c r="M14" i="11"/>
  <c r="N14" i="11"/>
  <c r="O14" i="11"/>
  <c r="M15" i="11"/>
  <c r="N15" i="11"/>
  <c r="O15" i="11"/>
  <c r="M16" i="11"/>
  <c r="N16" i="11"/>
  <c r="M17" i="11"/>
  <c r="N17" i="11"/>
  <c r="O17" i="11"/>
  <c r="M21" i="11"/>
  <c r="N21" i="11"/>
  <c r="O21" i="11"/>
  <c r="M22" i="11"/>
  <c r="N22" i="11"/>
  <c r="O22" i="11"/>
  <c r="M23" i="11"/>
  <c r="N23" i="11"/>
  <c r="O23" i="11"/>
  <c r="M24" i="11"/>
  <c r="N24" i="11"/>
  <c r="O24" i="11"/>
  <c r="M25" i="11"/>
  <c r="N25" i="11"/>
  <c r="O25" i="11"/>
  <c r="M27" i="11"/>
  <c r="N27" i="11"/>
  <c r="O27" i="11"/>
  <c r="M28" i="11"/>
  <c r="N28" i="11"/>
  <c r="O28" i="11"/>
  <c r="M30" i="11"/>
  <c r="N30" i="11"/>
  <c r="O30" i="11"/>
  <c r="M31" i="11"/>
  <c r="N31" i="11"/>
  <c r="O3" i="11"/>
  <c r="N3" i="11"/>
  <c r="M3" i="11"/>
  <c r="K3" i="11"/>
  <c r="I4" i="11"/>
  <c r="J4" i="11"/>
  <c r="K4" i="11"/>
  <c r="I5" i="11"/>
  <c r="J5" i="11"/>
  <c r="K5" i="11"/>
  <c r="I6" i="11"/>
  <c r="J6" i="11"/>
  <c r="K6" i="11"/>
  <c r="I7" i="11"/>
  <c r="J7" i="11"/>
  <c r="K7" i="11"/>
  <c r="I8" i="11"/>
  <c r="J8" i="11"/>
  <c r="K8" i="11"/>
  <c r="I9" i="11"/>
  <c r="J9" i="11"/>
  <c r="K9" i="11"/>
  <c r="I10" i="11"/>
  <c r="J10" i="11"/>
  <c r="K10" i="11"/>
  <c r="I11" i="11"/>
  <c r="J11" i="11"/>
  <c r="K11" i="11"/>
  <c r="I12" i="11"/>
  <c r="J12" i="11"/>
  <c r="K12" i="11"/>
  <c r="I13" i="11"/>
  <c r="J13" i="11"/>
  <c r="K13" i="11"/>
  <c r="I14" i="11"/>
  <c r="J14" i="11"/>
  <c r="K14" i="11"/>
  <c r="I15" i="11"/>
  <c r="J15" i="11"/>
  <c r="K15" i="11"/>
  <c r="I17" i="11"/>
  <c r="J17" i="11"/>
  <c r="K17" i="11"/>
  <c r="I18" i="11"/>
  <c r="J18" i="11"/>
  <c r="K18" i="11"/>
  <c r="I19" i="11"/>
  <c r="J19" i="11"/>
  <c r="K19" i="11"/>
  <c r="I20" i="11"/>
  <c r="J20" i="11"/>
  <c r="K20" i="11"/>
  <c r="I21" i="11"/>
  <c r="J21" i="11"/>
  <c r="K21" i="11"/>
  <c r="I22" i="11"/>
  <c r="J22" i="11"/>
  <c r="K22" i="11"/>
  <c r="I23" i="11"/>
  <c r="J23" i="11"/>
  <c r="K23" i="11"/>
  <c r="I24" i="11"/>
  <c r="J24" i="11"/>
  <c r="K24" i="11"/>
  <c r="I25" i="11"/>
  <c r="J25" i="11"/>
  <c r="K25" i="11"/>
  <c r="I26" i="11"/>
  <c r="J26" i="11"/>
  <c r="K26" i="11"/>
  <c r="I27" i="11"/>
  <c r="J27" i="11"/>
  <c r="K27" i="11"/>
  <c r="I28" i="11"/>
  <c r="J28" i="11"/>
  <c r="K28" i="11"/>
  <c r="I29" i="11"/>
  <c r="J29" i="11"/>
  <c r="K29" i="11"/>
  <c r="I30" i="11"/>
  <c r="J30" i="11"/>
  <c r="K30" i="11"/>
  <c r="J3" i="11"/>
  <c r="I3" i="11"/>
  <c r="D35" i="10"/>
  <c r="E35" i="10"/>
  <c r="E36" i="10" s="1"/>
  <c r="F35" i="10"/>
  <c r="G35" i="10"/>
  <c r="G36" i="10" s="1"/>
  <c r="H35" i="10"/>
  <c r="H36" i="10" s="1"/>
  <c r="I35" i="10"/>
  <c r="J35" i="10"/>
  <c r="K35" i="10"/>
  <c r="K36" i="10" s="1"/>
  <c r="L35" i="10"/>
  <c r="D36" i="10"/>
  <c r="F36" i="10"/>
  <c r="I36" i="10"/>
  <c r="J36" i="10"/>
  <c r="M36" i="10" s="1"/>
  <c r="L36" i="10"/>
  <c r="C36" i="10"/>
  <c r="C35" i="10"/>
  <c r="D25" i="10"/>
  <c r="E25" i="10"/>
  <c r="F25" i="10"/>
  <c r="G25" i="10"/>
  <c r="H25" i="10"/>
  <c r="I25" i="10"/>
  <c r="J25" i="10"/>
  <c r="M25" i="10" s="1"/>
  <c r="K25" i="10"/>
  <c r="O25" i="10" s="1"/>
  <c r="L25" i="10"/>
  <c r="C25" i="10"/>
  <c r="D9" i="10"/>
  <c r="E9" i="10"/>
  <c r="F9" i="10"/>
  <c r="G9" i="10"/>
  <c r="H9" i="10"/>
  <c r="I9" i="10"/>
  <c r="J9" i="10"/>
  <c r="K9" i="10"/>
  <c r="N9" i="10" s="1"/>
  <c r="L9" i="10"/>
  <c r="C9" i="10"/>
  <c r="M4" i="10"/>
  <c r="N4" i="10"/>
  <c r="O4" i="10"/>
  <c r="M5" i="10"/>
  <c r="N5" i="10"/>
  <c r="O5" i="10"/>
  <c r="M6" i="10"/>
  <c r="N6" i="10"/>
  <c r="O6" i="10"/>
  <c r="M7" i="10"/>
  <c r="N7" i="10"/>
  <c r="O7" i="10"/>
  <c r="M8" i="10"/>
  <c r="N8" i="10"/>
  <c r="M9" i="10"/>
  <c r="M10" i="10"/>
  <c r="N10" i="10"/>
  <c r="O10" i="10"/>
  <c r="M11" i="10"/>
  <c r="N11" i="10"/>
  <c r="O11" i="10"/>
  <c r="M12" i="10"/>
  <c r="N12" i="10"/>
  <c r="O12" i="10"/>
  <c r="M13" i="10"/>
  <c r="N13" i="10"/>
  <c r="M14" i="10"/>
  <c r="N14" i="10"/>
  <c r="O14" i="10"/>
  <c r="M15" i="10"/>
  <c r="N15" i="10"/>
  <c r="O15" i="10"/>
  <c r="M16" i="10"/>
  <c r="N16" i="10"/>
  <c r="O16" i="10"/>
  <c r="M17" i="10"/>
  <c r="N17" i="10"/>
  <c r="O17" i="10"/>
  <c r="M18" i="10"/>
  <c r="N18" i="10"/>
  <c r="O18" i="10"/>
  <c r="M19" i="10"/>
  <c r="N19" i="10"/>
  <c r="M20" i="10"/>
  <c r="N20" i="10"/>
  <c r="O20" i="10"/>
  <c r="M21" i="10"/>
  <c r="N21" i="10"/>
  <c r="M22" i="10"/>
  <c r="N22" i="10"/>
  <c r="O22" i="10"/>
  <c r="M23" i="10"/>
  <c r="N23" i="10"/>
  <c r="O23" i="10"/>
  <c r="M24" i="10"/>
  <c r="N24" i="10"/>
  <c r="M26" i="10"/>
  <c r="N26" i="10"/>
  <c r="M27" i="10"/>
  <c r="N27" i="10"/>
  <c r="O27" i="10"/>
  <c r="M28" i="10"/>
  <c r="N28" i="10"/>
  <c r="O28" i="10"/>
  <c r="M29" i="10"/>
  <c r="N29" i="10"/>
  <c r="O29" i="10"/>
  <c r="M30" i="10"/>
  <c r="N30" i="10"/>
  <c r="O30" i="10"/>
  <c r="M31" i="10"/>
  <c r="N31" i="10"/>
  <c r="O31" i="10"/>
  <c r="M32" i="10"/>
  <c r="N32" i="10"/>
  <c r="O32" i="10"/>
  <c r="M33" i="10"/>
  <c r="N33" i="10"/>
  <c r="O33" i="10"/>
  <c r="M34" i="10"/>
  <c r="N34" i="10"/>
  <c r="O34" i="10"/>
  <c r="M35" i="10"/>
  <c r="O3" i="10"/>
  <c r="N3" i="10"/>
  <c r="M3" i="10"/>
  <c r="I4" i="10"/>
  <c r="J4" i="10"/>
  <c r="K4" i="10"/>
  <c r="I5" i="10"/>
  <c r="J5" i="10"/>
  <c r="K5" i="10"/>
  <c r="I6" i="10"/>
  <c r="J6" i="10"/>
  <c r="K6" i="10"/>
  <c r="I7" i="10"/>
  <c r="J7" i="10"/>
  <c r="K7" i="10"/>
  <c r="I8" i="10"/>
  <c r="J8" i="10"/>
  <c r="K8" i="10"/>
  <c r="I10" i="10"/>
  <c r="J10" i="10"/>
  <c r="K10" i="10"/>
  <c r="I11" i="10"/>
  <c r="J11" i="10"/>
  <c r="K11" i="10"/>
  <c r="I12" i="10"/>
  <c r="J12" i="10"/>
  <c r="K12" i="10"/>
  <c r="I13" i="10"/>
  <c r="J13" i="10"/>
  <c r="K13" i="10"/>
  <c r="I14" i="10"/>
  <c r="J14" i="10"/>
  <c r="K14" i="10"/>
  <c r="I15" i="10"/>
  <c r="J15" i="10"/>
  <c r="K15" i="10"/>
  <c r="I16" i="10"/>
  <c r="J16" i="10"/>
  <c r="K16" i="10"/>
  <c r="I17" i="10"/>
  <c r="J17" i="10"/>
  <c r="K17" i="10"/>
  <c r="I18" i="10"/>
  <c r="J18" i="10"/>
  <c r="K18" i="10"/>
  <c r="I19" i="10"/>
  <c r="J19" i="10"/>
  <c r="K19" i="10"/>
  <c r="I20" i="10"/>
  <c r="J20" i="10"/>
  <c r="K20" i="10"/>
  <c r="I21" i="10"/>
  <c r="J21" i="10"/>
  <c r="K21" i="10"/>
  <c r="I22" i="10"/>
  <c r="J22" i="10"/>
  <c r="K22" i="10"/>
  <c r="I23" i="10"/>
  <c r="J23" i="10"/>
  <c r="K23" i="10"/>
  <c r="I24" i="10"/>
  <c r="J24" i="10"/>
  <c r="K24" i="10"/>
  <c r="I26" i="10"/>
  <c r="J26" i="10"/>
  <c r="K26" i="10"/>
  <c r="I27" i="10"/>
  <c r="J27" i="10"/>
  <c r="K27" i="10"/>
  <c r="I28" i="10"/>
  <c r="J28" i="10"/>
  <c r="K28" i="10"/>
  <c r="I29" i="10"/>
  <c r="J29" i="10"/>
  <c r="K29" i="10"/>
  <c r="I30" i="10"/>
  <c r="J30" i="10"/>
  <c r="K30" i="10"/>
  <c r="I31" i="10"/>
  <c r="J31" i="10"/>
  <c r="K31" i="10"/>
  <c r="I32" i="10"/>
  <c r="J32" i="10"/>
  <c r="K32" i="10"/>
  <c r="I33" i="10"/>
  <c r="J33" i="10"/>
  <c r="K33" i="10"/>
  <c r="I34" i="10"/>
  <c r="J34" i="10"/>
  <c r="K34" i="10"/>
  <c r="J3" i="10"/>
  <c r="K3" i="10"/>
  <c r="I3" i="10"/>
  <c r="D23" i="9"/>
  <c r="E23" i="9"/>
  <c r="F23" i="9"/>
  <c r="G23" i="9"/>
  <c r="H23" i="9"/>
  <c r="I23" i="9"/>
  <c r="I24" i="9" s="1"/>
  <c r="J23" i="9"/>
  <c r="K23" i="9"/>
  <c r="K24" i="9" s="1"/>
  <c r="O24" i="9" s="1"/>
  <c r="L23" i="9"/>
  <c r="D24" i="9"/>
  <c r="E24" i="9"/>
  <c r="F24" i="9"/>
  <c r="G24" i="9"/>
  <c r="H24" i="9"/>
  <c r="J24" i="9"/>
  <c r="L24" i="9"/>
  <c r="C24" i="9"/>
  <c r="C23" i="9"/>
  <c r="D19" i="9"/>
  <c r="E19" i="9"/>
  <c r="F19" i="9"/>
  <c r="G19" i="9"/>
  <c r="H19" i="9"/>
  <c r="I19" i="9"/>
  <c r="J19" i="9"/>
  <c r="K19" i="9"/>
  <c r="N19" i="9" s="1"/>
  <c r="L19" i="9"/>
  <c r="C19" i="9"/>
  <c r="D9" i="9"/>
  <c r="E9" i="9"/>
  <c r="F9" i="9"/>
  <c r="G9" i="9"/>
  <c r="H9" i="9"/>
  <c r="I9" i="9"/>
  <c r="J9" i="9"/>
  <c r="K9" i="9"/>
  <c r="N9" i="9" s="1"/>
  <c r="L9" i="9"/>
  <c r="C9" i="9"/>
  <c r="M4" i="9"/>
  <c r="N4" i="9"/>
  <c r="O4" i="9"/>
  <c r="M5" i="9"/>
  <c r="N5" i="9"/>
  <c r="O5" i="9"/>
  <c r="M6" i="9"/>
  <c r="N6" i="9"/>
  <c r="O6" i="9"/>
  <c r="M7" i="9"/>
  <c r="N7" i="9"/>
  <c r="O7" i="9"/>
  <c r="M8" i="9"/>
  <c r="N8" i="9"/>
  <c r="O8" i="9"/>
  <c r="M9" i="9"/>
  <c r="M10" i="9"/>
  <c r="N10" i="9"/>
  <c r="O10" i="9"/>
  <c r="M11" i="9"/>
  <c r="N11" i="9"/>
  <c r="O11" i="9"/>
  <c r="M12" i="9"/>
  <c r="N12" i="9"/>
  <c r="O12" i="9"/>
  <c r="M13" i="9"/>
  <c r="N13" i="9"/>
  <c r="O13" i="9"/>
  <c r="M14" i="9"/>
  <c r="N14" i="9"/>
  <c r="O14" i="9"/>
  <c r="M15" i="9"/>
  <c r="N15" i="9"/>
  <c r="O15" i="9"/>
  <c r="M16" i="9"/>
  <c r="N16" i="9"/>
  <c r="O16" i="9"/>
  <c r="M17" i="9"/>
  <c r="N17" i="9"/>
  <c r="O17" i="9"/>
  <c r="M18" i="9"/>
  <c r="N18" i="9"/>
  <c r="O18" i="9"/>
  <c r="M19" i="9"/>
  <c r="M20" i="9"/>
  <c r="N20" i="9"/>
  <c r="O20" i="9"/>
  <c r="M21" i="9"/>
  <c r="N21" i="9"/>
  <c r="O21" i="9"/>
  <c r="M22" i="9"/>
  <c r="N22" i="9"/>
  <c r="O22" i="9"/>
  <c r="M23" i="9"/>
  <c r="O23" i="9"/>
  <c r="O3" i="9"/>
  <c r="N3" i="9"/>
  <c r="M3" i="9"/>
  <c r="I4" i="9"/>
  <c r="J4" i="9"/>
  <c r="K4" i="9"/>
  <c r="I5" i="9"/>
  <c r="J5" i="9"/>
  <c r="K5" i="9"/>
  <c r="I6" i="9"/>
  <c r="J6" i="9"/>
  <c r="K6" i="9"/>
  <c r="I7" i="9"/>
  <c r="J7" i="9"/>
  <c r="K7" i="9"/>
  <c r="I8" i="9"/>
  <c r="J8" i="9"/>
  <c r="K8" i="9"/>
  <c r="I10" i="9"/>
  <c r="J10" i="9"/>
  <c r="K10" i="9"/>
  <c r="I11" i="9"/>
  <c r="J11" i="9"/>
  <c r="K11" i="9"/>
  <c r="I12" i="9"/>
  <c r="J12" i="9"/>
  <c r="K12" i="9"/>
  <c r="I13" i="9"/>
  <c r="J13" i="9"/>
  <c r="K13" i="9"/>
  <c r="I14" i="9"/>
  <c r="J14" i="9"/>
  <c r="K14" i="9"/>
  <c r="I15" i="9"/>
  <c r="J15" i="9"/>
  <c r="K15" i="9"/>
  <c r="I16" i="9"/>
  <c r="J16" i="9"/>
  <c r="K16" i="9"/>
  <c r="I17" i="9"/>
  <c r="J17" i="9"/>
  <c r="K17" i="9"/>
  <c r="I18" i="9"/>
  <c r="J18" i="9"/>
  <c r="K18" i="9"/>
  <c r="I20" i="9"/>
  <c r="J20" i="9"/>
  <c r="K20" i="9"/>
  <c r="I21" i="9"/>
  <c r="J21" i="9"/>
  <c r="K21" i="9"/>
  <c r="I22" i="9"/>
  <c r="J22" i="9"/>
  <c r="K22" i="9"/>
  <c r="J3" i="9"/>
  <c r="K3" i="9"/>
  <c r="I3" i="9"/>
  <c r="D26" i="8"/>
  <c r="E26" i="8"/>
  <c r="E27" i="8" s="1"/>
  <c r="F26" i="8"/>
  <c r="G26" i="8"/>
  <c r="G27" i="8" s="1"/>
  <c r="H26" i="8"/>
  <c r="H27" i="8" s="1"/>
  <c r="I26" i="8"/>
  <c r="J26" i="8"/>
  <c r="K26" i="8"/>
  <c r="K27" i="8" s="1"/>
  <c r="O27" i="8" s="1"/>
  <c r="L26" i="8"/>
  <c r="M26" i="8" s="1"/>
  <c r="D27" i="8"/>
  <c r="F27" i="8"/>
  <c r="I27" i="8"/>
  <c r="J27" i="8"/>
  <c r="L27" i="8"/>
  <c r="C27" i="8"/>
  <c r="C26" i="8"/>
  <c r="D16" i="8"/>
  <c r="E16" i="8"/>
  <c r="F16" i="8"/>
  <c r="G16" i="8"/>
  <c r="H16" i="8"/>
  <c r="I16" i="8"/>
  <c r="J16" i="8"/>
  <c r="M16" i="8" s="1"/>
  <c r="K16" i="8"/>
  <c r="O16" i="8" s="1"/>
  <c r="L16" i="8"/>
  <c r="C16" i="8"/>
  <c r="D10" i="8"/>
  <c r="E10" i="8"/>
  <c r="F10" i="8"/>
  <c r="G10" i="8"/>
  <c r="H10" i="8"/>
  <c r="I10" i="8"/>
  <c r="J10" i="8"/>
  <c r="K10" i="8"/>
  <c r="N10" i="8" s="1"/>
  <c r="L10" i="8"/>
  <c r="C10" i="8"/>
  <c r="M4" i="8"/>
  <c r="N4" i="8"/>
  <c r="O4" i="8"/>
  <c r="M5" i="8"/>
  <c r="N5" i="8"/>
  <c r="O5" i="8"/>
  <c r="M6" i="8"/>
  <c r="N6" i="8"/>
  <c r="O6" i="8"/>
  <c r="M7" i="8"/>
  <c r="N7" i="8"/>
  <c r="O7" i="8"/>
  <c r="M8" i="8"/>
  <c r="N8" i="8"/>
  <c r="O8" i="8"/>
  <c r="M9" i="8"/>
  <c r="N9" i="8"/>
  <c r="O9" i="8"/>
  <c r="M10" i="8"/>
  <c r="M11" i="8"/>
  <c r="N11" i="8"/>
  <c r="O11" i="8"/>
  <c r="M12" i="8"/>
  <c r="N12" i="8"/>
  <c r="O12" i="8"/>
  <c r="M13" i="8"/>
  <c r="N13" i="8"/>
  <c r="O13" i="8"/>
  <c r="M14" i="8"/>
  <c r="N14" i="8"/>
  <c r="O14" i="8"/>
  <c r="M15" i="8"/>
  <c r="N15" i="8"/>
  <c r="O15" i="8"/>
  <c r="N16" i="8"/>
  <c r="M17" i="8"/>
  <c r="N17" i="8"/>
  <c r="O17" i="8"/>
  <c r="M18" i="8"/>
  <c r="N18" i="8"/>
  <c r="O18" i="8"/>
  <c r="M19" i="8"/>
  <c r="N19" i="8"/>
  <c r="O19" i="8"/>
  <c r="M20" i="8"/>
  <c r="N20" i="8"/>
  <c r="O20" i="8"/>
  <c r="M21" i="8"/>
  <c r="N21" i="8"/>
  <c r="O21" i="8"/>
  <c r="M22" i="8"/>
  <c r="N22" i="8"/>
  <c r="O22" i="8"/>
  <c r="M23" i="8"/>
  <c r="N23" i="8"/>
  <c r="O23" i="8"/>
  <c r="M24" i="8"/>
  <c r="N24" i="8"/>
  <c r="O24" i="8"/>
  <c r="M25" i="8"/>
  <c r="N25" i="8"/>
  <c r="O25" i="8"/>
  <c r="N26" i="8"/>
  <c r="O3" i="8"/>
  <c r="N3" i="8"/>
  <c r="M3" i="8"/>
  <c r="I4" i="8"/>
  <c r="J4" i="8"/>
  <c r="K4" i="8"/>
  <c r="I5" i="8"/>
  <c r="J5" i="8"/>
  <c r="K5" i="8"/>
  <c r="I6" i="8"/>
  <c r="J6" i="8"/>
  <c r="K6" i="8"/>
  <c r="I7" i="8"/>
  <c r="J7" i="8"/>
  <c r="K7" i="8"/>
  <c r="I8" i="8"/>
  <c r="J8" i="8"/>
  <c r="K8" i="8"/>
  <c r="I9" i="8"/>
  <c r="J9" i="8"/>
  <c r="K9" i="8"/>
  <c r="I11" i="8"/>
  <c r="J11" i="8"/>
  <c r="K11" i="8"/>
  <c r="I12" i="8"/>
  <c r="J12" i="8"/>
  <c r="K12" i="8"/>
  <c r="I13" i="8"/>
  <c r="J13" i="8"/>
  <c r="K13" i="8"/>
  <c r="I14" i="8"/>
  <c r="J14" i="8"/>
  <c r="K14" i="8"/>
  <c r="I15" i="8"/>
  <c r="J15" i="8"/>
  <c r="K15" i="8"/>
  <c r="I17" i="8"/>
  <c r="J17" i="8"/>
  <c r="K17" i="8"/>
  <c r="I18" i="8"/>
  <c r="J18" i="8"/>
  <c r="K18" i="8"/>
  <c r="I19" i="8"/>
  <c r="J19" i="8"/>
  <c r="K19" i="8"/>
  <c r="I20" i="8"/>
  <c r="J20" i="8"/>
  <c r="K20" i="8"/>
  <c r="I21" i="8"/>
  <c r="J21" i="8"/>
  <c r="K21" i="8"/>
  <c r="I22" i="8"/>
  <c r="J22" i="8"/>
  <c r="K22" i="8"/>
  <c r="I23" i="8"/>
  <c r="J23" i="8"/>
  <c r="K23" i="8"/>
  <c r="I24" i="8"/>
  <c r="J24" i="8"/>
  <c r="K24" i="8"/>
  <c r="I25" i="8"/>
  <c r="J25" i="8"/>
  <c r="K25" i="8"/>
  <c r="J3" i="8"/>
  <c r="K3" i="8"/>
  <c r="I3" i="8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3" i="7"/>
  <c r="N3" i="7"/>
  <c r="D64" i="7"/>
  <c r="D65" i="7" s="1"/>
  <c r="E64" i="7"/>
  <c r="F64" i="7"/>
  <c r="G64" i="7"/>
  <c r="H64" i="7"/>
  <c r="H65" i="7" s="1"/>
  <c r="I64" i="7"/>
  <c r="J64" i="7"/>
  <c r="K64" i="7"/>
  <c r="K65" i="7" s="1"/>
  <c r="L64" i="7"/>
  <c r="L65" i="7" s="1"/>
  <c r="E65" i="7"/>
  <c r="F65" i="7"/>
  <c r="G65" i="7"/>
  <c r="I65" i="7"/>
  <c r="J65" i="7"/>
  <c r="C65" i="7"/>
  <c r="C64" i="7"/>
  <c r="D57" i="7"/>
  <c r="E57" i="7"/>
  <c r="F57" i="7"/>
  <c r="G57" i="7"/>
  <c r="H57" i="7"/>
  <c r="I57" i="7"/>
  <c r="J57" i="7"/>
  <c r="K57" i="7"/>
  <c r="O57" i="7" s="1"/>
  <c r="L57" i="7"/>
  <c r="C57" i="7"/>
  <c r="D51" i="7"/>
  <c r="E51" i="7"/>
  <c r="F51" i="7"/>
  <c r="G51" i="7"/>
  <c r="H51" i="7"/>
  <c r="I51" i="7"/>
  <c r="J51" i="7"/>
  <c r="K51" i="7"/>
  <c r="O51" i="7" s="1"/>
  <c r="L51" i="7"/>
  <c r="C51" i="7"/>
  <c r="D44" i="7"/>
  <c r="E44" i="7"/>
  <c r="F44" i="7"/>
  <c r="G44" i="7"/>
  <c r="H44" i="7"/>
  <c r="I44" i="7"/>
  <c r="J44" i="7"/>
  <c r="K44" i="7"/>
  <c r="N44" i="7" s="1"/>
  <c r="L44" i="7"/>
  <c r="C44" i="7"/>
  <c r="D28" i="7"/>
  <c r="E28" i="7"/>
  <c r="F28" i="7"/>
  <c r="G28" i="7"/>
  <c r="H28" i="7"/>
  <c r="I28" i="7"/>
  <c r="J28" i="7"/>
  <c r="K28" i="7"/>
  <c r="L28" i="7"/>
  <c r="C28" i="7"/>
  <c r="D17" i="7"/>
  <c r="E17" i="7"/>
  <c r="F17" i="7"/>
  <c r="G17" i="7"/>
  <c r="H17" i="7"/>
  <c r="I17" i="7"/>
  <c r="J17" i="7"/>
  <c r="K17" i="7"/>
  <c r="N17" i="7" s="1"/>
  <c r="L17" i="7"/>
  <c r="C17" i="7"/>
  <c r="D15" i="7"/>
  <c r="E15" i="7"/>
  <c r="F15" i="7"/>
  <c r="G15" i="7"/>
  <c r="H15" i="7"/>
  <c r="I15" i="7"/>
  <c r="J15" i="7"/>
  <c r="K15" i="7"/>
  <c r="L15" i="7"/>
  <c r="C15" i="7"/>
  <c r="N4" i="7"/>
  <c r="O4" i="7"/>
  <c r="N7" i="7"/>
  <c r="O7" i="7"/>
  <c r="N8" i="7"/>
  <c r="O8" i="7"/>
  <c r="N9" i="7"/>
  <c r="O9" i="7"/>
  <c r="N10" i="7"/>
  <c r="O10" i="7"/>
  <c r="N11" i="7"/>
  <c r="O11" i="7"/>
  <c r="N12" i="7"/>
  <c r="O12" i="7"/>
  <c r="N13" i="7"/>
  <c r="O13" i="7"/>
  <c r="N14" i="7"/>
  <c r="O14" i="7"/>
  <c r="N16" i="7"/>
  <c r="O16" i="7"/>
  <c r="N18" i="7"/>
  <c r="O18" i="7"/>
  <c r="N19" i="7"/>
  <c r="O19" i="7"/>
  <c r="N20" i="7"/>
  <c r="O20" i="7"/>
  <c r="N21" i="7"/>
  <c r="O21" i="7"/>
  <c r="N22" i="7"/>
  <c r="O22" i="7"/>
  <c r="N23" i="7"/>
  <c r="O23" i="7"/>
  <c r="N24" i="7"/>
  <c r="O24" i="7"/>
  <c r="N25" i="7"/>
  <c r="O25" i="7"/>
  <c r="N26" i="7"/>
  <c r="O26" i="7"/>
  <c r="N27" i="7"/>
  <c r="O27" i="7"/>
  <c r="N29" i="7"/>
  <c r="O29" i="7"/>
  <c r="N30" i="7"/>
  <c r="O30" i="7"/>
  <c r="N31" i="7"/>
  <c r="O31" i="7"/>
  <c r="N32" i="7"/>
  <c r="O32" i="7"/>
  <c r="N33" i="7"/>
  <c r="O33" i="7"/>
  <c r="N34" i="7"/>
  <c r="O34" i="7"/>
  <c r="N35" i="7"/>
  <c r="O35" i="7"/>
  <c r="N36" i="7"/>
  <c r="O36" i="7"/>
  <c r="N37" i="7"/>
  <c r="O37" i="7"/>
  <c r="N38" i="7"/>
  <c r="O38" i="7"/>
  <c r="N39" i="7"/>
  <c r="O39" i="7"/>
  <c r="N40" i="7"/>
  <c r="O40" i="7"/>
  <c r="N41" i="7"/>
  <c r="O41" i="7"/>
  <c r="N42" i="7"/>
  <c r="O42" i="7"/>
  <c r="N43" i="7"/>
  <c r="O43" i="7"/>
  <c r="N45" i="7"/>
  <c r="O45" i="7"/>
  <c r="N46" i="7"/>
  <c r="O46" i="7"/>
  <c r="N47" i="7"/>
  <c r="O47" i="7"/>
  <c r="N48" i="7"/>
  <c r="O48" i="7"/>
  <c r="N49" i="7"/>
  <c r="O49" i="7"/>
  <c r="N50" i="7"/>
  <c r="O50" i="7"/>
  <c r="N52" i="7"/>
  <c r="O52" i="7"/>
  <c r="N53" i="7"/>
  <c r="O53" i="7"/>
  <c r="N54" i="7"/>
  <c r="O54" i="7"/>
  <c r="N55" i="7"/>
  <c r="O55" i="7"/>
  <c r="N56" i="7"/>
  <c r="O56" i="7"/>
  <c r="N58" i="7"/>
  <c r="O58" i="7"/>
  <c r="N59" i="7"/>
  <c r="O59" i="7"/>
  <c r="N60" i="7"/>
  <c r="O60" i="7"/>
  <c r="N61" i="7"/>
  <c r="O61" i="7"/>
  <c r="N62" i="7"/>
  <c r="O62" i="7"/>
  <c r="N63" i="7"/>
  <c r="O63" i="7"/>
  <c r="O3" i="7"/>
  <c r="I4" i="7"/>
  <c r="J4" i="7"/>
  <c r="K4" i="7"/>
  <c r="I5" i="7"/>
  <c r="J5" i="7"/>
  <c r="K5" i="7"/>
  <c r="I6" i="7"/>
  <c r="J6" i="7"/>
  <c r="K6" i="7"/>
  <c r="I7" i="7"/>
  <c r="J7" i="7"/>
  <c r="K7" i="7"/>
  <c r="I8" i="7"/>
  <c r="J8" i="7"/>
  <c r="K8" i="7"/>
  <c r="I9" i="7"/>
  <c r="J9" i="7"/>
  <c r="K9" i="7"/>
  <c r="I10" i="7"/>
  <c r="J10" i="7"/>
  <c r="K10" i="7"/>
  <c r="I11" i="7"/>
  <c r="J11" i="7"/>
  <c r="K11" i="7"/>
  <c r="I12" i="7"/>
  <c r="J12" i="7"/>
  <c r="K12" i="7"/>
  <c r="I13" i="7"/>
  <c r="J13" i="7"/>
  <c r="K13" i="7"/>
  <c r="I14" i="7"/>
  <c r="J14" i="7"/>
  <c r="K14" i="7"/>
  <c r="I16" i="7"/>
  <c r="J16" i="7"/>
  <c r="K16" i="7"/>
  <c r="I18" i="7"/>
  <c r="J18" i="7"/>
  <c r="K18" i="7"/>
  <c r="I19" i="7"/>
  <c r="J19" i="7"/>
  <c r="K19" i="7"/>
  <c r="I20" i="7"/>
  <c r="J20" i="7"/>
  <c r="K20" i="7"/>
  <c r="I21" i="7"/>
  <c r="J21" i="7"/>
  <c r="K21" i="7"/>
  <c r="I22" i="7"/>
  <c r="J22" i="7"/>
  <c r="K22" i="7"/>
  <c r="I23" i="7"/>
  <c r="J23" i="7"/>
  <c r="K23" i="7"/>
  <c r="I24" i="7"/>
  <c r="J24" i="7"/>
  <c r="K24" i="7"/>
  <c r="I25" i="7"/>
  <c r="J25" i="7"/>
  <c r="K25" i="7"/>
  <c r="I26" i="7"/>
  <c r="J26" i="7"/>
  <c r="K26" i="7"/>
  <c r="I27" i="7"/>
  <c r="J27" i="7"/>
  <c r="K27" i="7"/>
  <c r="I29" i="7"/>
  <c r="J29" i="7"/>
  <c r="K29" i="7"/>
  <c r="I30" i="7"/>
  <c r="J30" i="7"/>
  <c r="K30" i="7"/>
  <c r="I31" i="7"/>
  <c r="J31" i="7"/>
  <c r="K31" i="7"/>
  <c r="I32" i="7"/>
  <c r="J32" i="7"/>
  <c r="K32" i="7"/>
  <c r="I33" i="7"/>
  <c r="J33" i="7"/>
  <c r="K33" i="7"/>
  <c r="I34" i="7"/>
  <c r="J34" i="7"/>
  <c r="K34" i="7"/>
  <c r="I35" i="7"/>
  <c r="J35" i="7"/>
  <c r="K35" i="7"/>
  <c r="I36" i="7"/>
  <c r="J36" i="7"/>
  <c r="K36" i="7"/>
  <c r="I37" i="7"/>
  <c r="J37" i="7"/>
  <c r="K37" i="7"/>
  <c r="I38" i="7"/>
  <c r="J38" i="7"/>
  <c r="K38" i="7"/>
  <c r="I39" i="7"/>
  <c r="J39" i="7"/>
  <c r="K39" i="7"/>
  <c r="I40" i="7"/>
  <c r="J40" i="7"/>
  <c r="K40" i="7"/>
  <c r="I41" i="7"/>
  <c r="J41" i="7"/>
  <c r="K41" i="7"/>
  <c r="I42" i="7"/>
  <c r="J42" i="7"/>
  <c r="K42" i="7"/>
  <c r="I43" i="7"/>
  <c r="J43" i="7"/>
  <c r="K43" i="7"/>
  <c r="I45" i="7"/>
  <c r="J45" i="7"/>
  <c r="K45" i="7"/>
  <c r="I46" i="7"/>
  <c r="J46" i="7"/>
  <c r="K46" i="7"/>
  <c r="I47" i="7"/>
  <c r="J47" i="7"/>
  <c r="K47" i="7"/>
  <c r="I48" i="7"/>
  <c r="J48" i="7"/>
  <c r="K48" i="7"/>
  <c r="I49" i="7"/>
  <c r="J49" i="7"/>
  <c r="K49" i="7"/>
  <c r="I50" i="7"/>
  <c r="J50" i="7"/>
  <c r="K50" i="7"/>
  <c r="I52" i="7"/>
  <c r="J52" i="7"/>
  <c r="K52" i="7"/>
  <c r="I53" i="7"/>
  <c r="J53" i="7"/>
  <c r="K53" i="7"/>
  <c r="I54" i="7"/>
  <c r="J54" i="7"/>
  <c r="K54" i="7"/>
  <c r="I55" i="7"/>
  <c r="J55" i="7"/>
  <c r="K55" i="7"/>
  <c r="I56" i="7"/>
  <c r="J56" i="7"/>
  <c r="K56" i="7"/>
  <c r="I58" i="7"/>
  <c r="J58" i="7"/>
  <c r="K58" i="7"/>
  <c r="I59" i="7"/>
  <c r="J59" i="7"/>
  <c r="K59" i="7"/>
  <c r="I60" i="7"/>
  <c r="J60" i="7"/>
  <c r="K60" i="7"/>
  <c r="I61" i="7"/>
  <c r="J61" i="7"/>
  <c r="K61" i="7"/>
  <c r="I62" i="7"/>
  <c r="J62" i="7"/>
  <c r="K62" i="7"/>
  <c r="I63" i="7"/>
  <c r="J63" i="7"/>
  <c r="K63" i="7"/>
  <c r="J3" i="7"/>
  <c r="K3" i="7"/>
  <c r="I3" i="7"/>
  <c r="D56" i="6"/>
  <c r="E56" i="6"/>
  <c r="E57" i="6" s="1"/>
  <c r="F56" i="6"/>
  <c r="G56" i="6"/>
  <c r="G57" i="6" s="1"/>
  <c r="H56" i="6"/>
  <c r="H57" i="6" s="1"/>
  <c r="I56" i="6"/>
  <c r="J56" i="6"/>
  <c r="K56" i="6"/>
  <c r="K57" i="6" s="1"/>
  <c r="O57" i="6" s="1"/>
  <c r="L56" i="6"/>
  <c r="D57" i="6"/>
  <c r="F57" i="6"/>
  <c r="I57" i="6"/>
  <c r="J57" i="6"/>
  <c r="L57" i="6"/>
  <c r="C57" i="6"/>
  <c r="C56" i="6"/>
  <c r="D46" i="6"/>
  <c r="E46" i="6"/>
  <c r="F46" i="6"/>
  <c r="G46" i="6"/>
  <c r="H46" i="6"/>
  <c r="I46" i="6"/>
  <c r="J46" i="6"/>
  <c r="K46" i="6"/>
  <c r="N46" i="6" s="1"/>
  <c r="L46" i="6"/>
  <c r="C46" i="6"/>
  <c r="D37" i="6"/>
  <c r="E37" i="6"/>
  <c r="F37" i="6"/>
  <c r="G37" i="6"/>
  <c r="H37" i="6"/>
  <c r="I37" i="6"/>
  <c r="J37" i="6"/>
  <c r="M37" i="6" s="1"/>
  <c r="K37" i="6"/>
  <c r="N37" i="6" s="1"/>
  <c r="L37" i="6"/>
  <c r="C37" i="6"/>
  <c r="D26" i="6"/>
  <c r="E26" i="6"/>
  <c r="F26" i="6"/>
  <c r="G26" i="6"/>
  <c r="H26" i="6"/>
  <c r="I26" i="6"/>
  <c r="J26" i="6"/>
  <c r="M26" i="6" s="1"/>
  <c r="K26" i="6"/>
  <c r="N26" i="6" s="1"/>
  <c r="L26" i="6"/>
  <c r="C26" i="6"/>
  <c r="D24" i="6"/>
  <c r="E24" i="6"/>
  <c r="F24" i="6"/>
  <c r="G24" i="6"/>
  <c r="H24" i="6"/>
  <c r="I24" i="6"/>
  <c r="J24" i="6"/>
  <c r="K24" i="6"/>
  <c r="O24" i="6" s="1"/>
  <c r="L24" i="6"/>
  <c r="M24" i="6" s="1"/>
  <c r="C24" i="6"/>
  <c r="D14" i="6"/>
  <c r="E14" i="6"/>
  <c r="F14" i="6"/>
  <c r="G14" i="6"/>
  <c r="H14" i="6"/>
  <c r="I14" i="6"/>
  <c r="J14" i="6"/>
  <c r="K14" i="6"/>
  <c r="N14" i="6" s="1"/>
  <c r="L14" i="6"/>
  <c r="C14" i="6"/>
  <c r="D7" i="6"/>
  <c r="E7" i="6"/>
  <c r="F7" i="6"/>
  <c r="G7" i="6"/>
  <c r="H7" i="6"/>
  <c r="I7" i="6"/>
  <c r="J7" i="6"/>
  <c r="M7" i="6" s="1"/>
  <c r="K7" i="6"/>
  <c r="N7" i="6" s="1"/>
  <c r="L7" i="6"/>
  <c r="C7" i="6"/>
  <c r="M4" i="6"/>
  <c r="N4" i="6"/>
  <c r="O4" i="6"/>
  <c r="M5" i="6"/>
  <c r="N5" i="6"/>
  <c r="O5" i="6"/>
  <c r="M6" i="6"/>
  <c r="N6" i="6"/>
  <c r="O6" i="6"/>
  <c r="M8" i="6"/>
  <c r="N8" i="6"/>
  <c r="O8" i="6"/>
  <c r="M9" i="6"/>
  <c r="N9" i="6"/>
  <c r="O9" i="6"/>
  <c r="M10" i="6"/>
  <c r="N10" i="6"/>
  <c r="O10" i="6"/>
  <c r="M11" i="6"/>
  <c r="N11" i="6"/>
  <c r="O11" i="6"/>
  <c r="M12" i="6"/>
  <c r="N12" i="6"/>
  <c r="O12" i="6"/>
  <c r="M13" i="6"/>
  <c r="N13" i="6"/>
  <c r="O13" i="6"/>
  <c r="M14" i="6"/>
  <c r="M15" i="6"/>
  <c r="N15" i="6"/>
  <c r="O15" i="6"/>
  <c r="M16" i="6"/>
  <c r="N16" i="6"/>
  <c r="O16" i="6"/>
  <c r="M17" i="6"/>
  <c r="N17" i="6"/>
  <c r="O17" i="6"/>
  <c r="M18" i="6"/>
  <c r="N18" i="6"/>
  <c r="O18" i="6"/>
  <c r="M19" i="6"/>
  <c r="N19" i="6"/>
  <c r="O19" i="6"/>
  <c r="M20" i="6"/>
  <c r="N20" i="6"/>
  <c r="O20" i="6"/>
  <c r="M21" i="6"/>
  <c r="N21" i="6"/>
  <c r="O21" i="6"/>
  <c r="M22" i="6"/>
  <c r="N22" i="6"/>
  <c r="O22" i="6"/>
  <c r="M23" i="6"/>
  <c r="N23" i="6"/>
  <c r="O23" i="6"/>
  <c r="M25" i="6"/>
  <c r="N25" i="6"/>
  <c r="O25" i="6"/>
  <c r="M27" i="6"/>
  <c r="N27" i="6"/>
  <c r="O27" i="6"/>
  <c r="M29" i="6"/>
  <c r="N29" i="6"/>
  <c r="O29" i="6"/>
  <c r="M31" i="6"/>
  <c r="N31" i="6"/>
  <c r="O31" i="6"/>
  <c r="M32" i="6"/>
  <c r="N32" i="6"/>
  <c r="O32" i="6"/>
  <c r="M35" i="6"/>
  <c r="N35" i="6"/>
  <c r="O35" i="6"/>
  <c r="M36" i="6"/>
  <c r="N36" i="6"/>
  <c r="O36" i="6"/>
  <c r="M38" i="6"/>
  <c r="N38" i="6"/>
  <c r="O38" i="6"/>
  <c r="M39" i="6"/>
  <c r="N39" i="6"/>
  <c r="O39" i="6"/>
  <c r="M40" i="6"/>
  <c r="N40" i="6"/>
  <c r="O40" i="6"/>
  <c r="M41" i="6"/>
  <c r="N41" i="6"/>
  <c r="O41" i="6"/>
  <c r="M42" i="6"/>
  <c r="N42" i="6"/>
  <c r="O42" i="6"/>
  <c r="M44" i="6"/>
  <c r="N44" i="6"/>
  <c r="O44" i="6"/>
  <c r="M45" i="6"/>
  <c r="N45" i="6"/>
  <c r="O45" i="6"/>
  <c r="M46" i="6"/>
  <c r="M47" i="6"/>
  <c r="N47" i="6"/>
  <c r="O47" i="6"/>
  <c r="M48" i="6"/>
  <c r="N48" i="6"/>
  <c r="O48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O3" i="6"/>
  <c r="N3" i="6"/>
  <c r="M3" i="6"/>
  <c r="I4" i="6"/>
  <c r="J4" i="6"/>
  <c r="K4" i="6"/>
  <c r="I5" i="6"/>
  <c r="J5" i="6"/>
  <c r="K5" i="6"/>
  <c r="I6" i="6"/>
  <c r="J6" i="6"/>
  <c r="K6" i="6"/>
  <c r="I8" i="6"/>
  <c r="J8" i="6"/>
  <c r="K8" i="6"/>
  <c r="I9" i="6"/>
  <c r="J9" i="6"/>
  <c r="K9" i="6"/>
  <c r="I10" i="6"/>
  <c r="J10" i="6"/>
  <c r="K10" i="6"/>
  <c r="I11" i="6"/>
  <c r="J11" i="6"/>
  <c r="K11" i="6"/>
  <c r="I12" i="6"/>
  <c r="J12" i="6"/>
  <c r="K12" i="6"/>
  <c r="I13" i="6"/>
  <c r="J13" i="6"/>
  <c r="K13" i="6"/>
  <c r="I15" i="6"/>
  <c r="J15" i="6"/>
  <c r="K15" i="6"/>
  <c r="I16" i="6"/>
  <c r="J16" i="6"/>
  <c r="K16" i="6"/>
  <c r="I17" i="6"/>
  <c r="J17" i="6"/>
  <c r="K17" i="6"/>
  <c r="I18" i="6"/>
  <c r="J18" i="6"/>
  <c r="K18" i="6"/>
  <c r="I19" i="6"/>
  <c r="J19" i="6"/>
  <c r="K19" i="6"/>
  <c r="I20" i="6"/>
  <c r="J20" i="6"/>
  <c r="K20" i="6"/>
  <c r="I21" i="6"/>
  <c r="J21" i="6"/>
  <c r="K21" i="6"/>
  <c r="I22" i="6"/>
  <c r="J22" i="6"/>
  <c r="K22" i="6"/>
  <c r="I23" i="6"/>
  <c r="J23" i="6"/>
  <c r="K23" i="6"/>
  <c r="I25" i="6"/>
  <c r="J25" i="6"/>
  <c r="K25" i="6"/>
  <c r="I27" i="6"/>
  <c r="J27" i="6"/>
  <c r="K27" i="6"/>
  <c r="I28" i="6"/>
  <c r="J28" i="6"/>
  <c r="K28" i="6"/>
  <c r="I29" i="6"/>
  <c r="J29" i="6"/>
  <c r="K29" i="6"/>
  <c r="I30" i="6"/>
  <c r="J30" i="6"/>
  <c r="K30" i="6"/>
  <c r="I31" i="6"/>
  <c r="J31" i="6"/>
  <c r="K31" i="6"/>
  <c r="I32" i="6"/>
  <c r="J32" i="6"/>
  <c r="K32" i="6"/>
  <c r="I33" i="6"/>
  <c r="J33" i="6"/>
  <c r="K33" i="6"/>
  <c r="I34" i="6"/>
  <c r="J34" i="6"/>
  <c r="K34" i="6"/>
  <c r="I35" i="6"/>
  <c r="J35" i="6"/>
  <c r="K35" i="6"/>
  <c r="I36" i="6"/>
  <c r="J36" i="6"/>
  <c r="K36" i="6"/>
  <c r="I38" i="6"/>
  <c r="J38" i="6"/>
  <c r="K38" i="6"/>
  <c r="I39" i="6"/>
  <c r="J39" i="6"/>
  <c r="K39" i="6"/>
  <c r="I40" i="6"/>
  <c r="J40" i="6"/>
  <c r="K40" i="6"/>
  <c r="I41" i="6"/>
  <c r="J41" i="6"/>
  <c r="K41" i="6"/>
  <c r="I42" i="6"/>
  <c r="J42" i="6"/>
  <c r="K42" i="6"/>
  <c r="I43" i="6"/>
  <c r="J43" i="6"/>
  <c r="K43" i="6"/>
  <c r="I44" i="6"/>
  <c r="J44" i="6"/>
  <c r="K44" i="6"/>
  <c r="I45" i="6"/>
  <c r="J45" i="6"/>
  <c r="K45" i="6"/>
  <c r="I47" i="6"/>
  <c r="J47" i="6"/>
  <c r="K47" i="6"/>
  <c r="I48" i="6"/>
  <c r="J48" i="6"/>
  <c r="K48" i="6"/>
  <c r="I49" i="6"/>
  <c r="J49" i="6"/>
  <c r="K49" i="6"/>
  <c r="I50" i="6"/>
  <c r="J50" i="6"/>
  <c r="K50" i="6"/>
  <c r="I51" i="6"/>
  <c r="J51" i="6"/>
  <c r="K51" i="6"/>
  <c r="I52" i="6"/>
  <c r="J52" i="6"/>
  <c r="K52" i="6"/>
  <c r="I53" i="6"/>
  <c r="J53" i="6"/>
  <c r="K53" i="6"/>
  <c r="I54" i="6"/>
  <c r="J54" i="6"/>
  <c r="K54" i="6"/>
  <c r="I55" i="6"/>
  <c r="J55" i="6"/>
  <c r="K55" i="6"/>
  <c r="J3" i="6"/>
  <c r="K3" i="6"/>
  <c r="I3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3" i="5"/>
  <c r="M4" i="5"/>
  <c r="O4" i="5"/>
  <c r="M5" i="5"/>
  <c r="O5" i="5"/>
  <c r="M6" i="5"/>
  <c r="O6" i="5"/>
  <c r="M7" i="5"/>
  <c r="O7" i="5"/>
  <c r="M8" i="5"/>
  <c r="O8" i="5"/>
  <c r="M9" i="5"/>
  <c r="O9" i="5"/>
  <c r="M10" i="5"/>
  <c r="O10" i="5"/>
  <c r="M11" i="5"/>
  <c r="O11" i="5"/>
  <c r="M12" i="5"/>
  <c r="O12" i="5"/>
  <c r="M13" i="5"/>
  <c r="O13" i="5"/>
  <c r="M14" i="5"/>
  <c r="O14" i="5"/>
  <c r="M15" i="5"/>
  <c r="O15" i="5"/>
  <c r="M16" i="5"/>
  <c r="O16" i="5"/>
  <c r="M17" i="5"/>
  <c r="O17" i="5"/>
  <c r="M18" i="5"/>
  <c r="O18" i="5"/>
  <c r="M19" i="5"/>
  <c r="O19" i="5"/>
  <c r="M20" i="5"/>
  <c r="O20" i="5"/>
  <c r="M21" i="5"/>
  <c r="O21" i="5"/>
  <c r="M22" i="5"/>
  <c r="O22" i="5"/>
  <c r="M23" i="5"/>
  <c r="O23" i="5"/>
  <c r="M24" i="5"/>
  <c r="O24" i="5"/>
  <c r="M25" i="5"/>
  <c r="O25" i="5"/>
  <c r="M26" i="5"/>
  <c r="O26" i="5"/>
  <c r="M27" i="5"/>
  <c r="O27" i="5"/>
  <c r="M28" i="5"/>
  <c r="O28" i="5"/>
  <c r="M29" i="5"/>
  <c r="O29" i="5"/>
  <c r="M30" i="5"/>
  <c r="O30" i="5"/>
  <c r="M31" i="5"/>
  <c r="O31" i="5"/>
  <c r="M32" i="5"/>
  <c r="O32" i="5"/>
  <c r="M33" i="5"/>
  <c r="O33" i="5"/>
  <c r="M34" i="5"/>
  <c r="O34" i="5"/>
  <c r="M35" i="5"/>
  <c r="O35" i="5"/>
  <c r="M36" i="5"/>
  <c r="O36" i="5"/>
  <c r="M37" i="5"/>
  <c r="O37" i="5"/>
  <c r="M38" i="5"/>
  <c r="O38" i="5"/>
  <c r="M39" i="5"/>
  <c r="O39" i="5"/>
  <c r="M40" i="5"/>
  <c r="O40" i="5"/>
  <c r="M41" i="5"/>
  <c r="O41" i="5"/>
  <c r="M42" i="5"/>
  <c r="O42" i="5"/>
  <c r="M43" i="5"/>
  <c r="O43" i="5"/>
  <c r="M44" i="5"/>
  <c r="O44" i="5"/>
  <c r="M45" i="5"/>
  <c r="O45" i="5"/>
  <c r="M46" i="5"/>
  <c r="O46" i="5"/>
  <c r="M47" i="5"/>
  <c r="O47" i="5"/>
  <c r="M48" i="5"/>
  <c r="O48" i="5"/>
  <c r="M49" i="5"/>
  <c r="O49" i="5"/>
  <c r="M50" i="5"/>
  <c r="O50" i="5"/>
  <c r="M51" i="5"/>
  <c r="O51" i="5"/>
  <c r="O3" i="5"/>
  <c r="M3" i="5"/>
  <c r="D50" i="5"/>
  <c r="E50" i="5"/>
  <c r="F50" i="5"/>
  <c r="G50" i="5"/>
  <c r="H50" i="5"/>
  <c r="I50" i="5"/>
  <c r="J50" i="5"/>
  <c r="K50" i="5"/>
  <c r="K51" i="5" s="1"/>
  <c r="L50" i="5"/>
  <c r="D51" i="5"/>
  <c r="E51" i="5"/>
  <c r="F51" i="5"/>
  <c r="G51" i="5"/>
  <c r="H51" i="5"/>
  <c r="I51" i="5"/>
  <c r="J51" i="5"/>
  <c r="L51" i="5"/>
  <c r="C51" i="5"/>
  <c r="C50" i="5"/>
  <c r="D43" i="5"/>
  <c r="E43" i="5"/>
  <c r="F43" i="5"/>
  <c r="G43" i="5"/>
  <c r="H43" i="5"/>
  <c r="I43" i="5"/>
  <c r="J43" i="5"/>
  <c r="K43" i="5"/>
  <c r="L43" i="5"/>
  <c r="C43" i="5"/>
  <c r="D35" i="5"/>
  <c r="E35" i="5"/>
  <c r="F35" i="5"/>
  <c r="G35" i="5"/>
  <c r="H35" i="5"/>
  <c r="I35" i="5"/>
  <c r="J35" i="5"/>
  <c r="K35" i="5"/>
  <c r="L35" i="5"/>
  <c r="C35" i="5"/>
  <c r="D26" i="5"/>
  <c r="E26" i="5"/>
  <c r="F26" i="5"/>
  <c r="G26" i="5"/>
  <c r="H26" i="5"/>
  <c r="I26" i="5"/>
  <c r="J26" i="5"/>
  <c r="K26" i="5"/>
  <c r="L26" i="5"/>
  <c r="C26" i="5"/>
  <c r="D17" i="5"/>
  <c r="E17" i="5"/>
  <c r="F17" i="5"/>
  <c r="G17" i="5"/>
  <c r="H17" i="5"/>
  <c r="I17" i="5"/>
  <c r="J17" i="5"/>
  <c r="K17" i="5"/>
  <c r="L17" i="5"/>
  <c r="C17" i="5"/>
  <c r="D10" i="5"/>
  <c r="E10" i="5"/>
  <c r="F10" i="5"/>
  <c r="G10" i="5"/>
  <c r="H10" i="5"/>
  <c r="I10" i="5"/>
  <c r="J10" i="5"/>
  <c r="K10" i="5"/>
  <c r="L10" i="5"/>
  <c r="C10" i="5"/>
  <c r="I4" i="5"/>
  <c r="J4" i="5"/>
  <c r="K4" i="5"/>
  <c r="I5" i="5"/>
  <c r="J5" i="5"/>
  <c r="K5" i="5"/>
  <c r="I6" i="5"/>
  <c r="J6" i="5"/>
  <c r="K6" i="5"/>
  <c r="I7" i="5"/>
  <c r="J7" i="5"/>
  <c r="K7" i="5"/>
  <c r="I8" i="5"/>
  <c r="J8" i="5"/>
  <c r="K8" i="5"/>
  <c r="I9" i="5"/>
  <c r="J9" i="5"/>
  <c r="K9" i="5"/>
  <c r="I11" i="5"/>
  <c r="J11" i="5"/>
  <c r="K11" i="5"/>
  <c r="I12" i="5"/>
  <c r="J12" i="5"/>
  <c r="K12" i="5"/>
  <c r="I13" i="5"/>
  <c r="J13" i="5"/>
  <c r="K13" i="5"/>
  <c r="I14" i="5"/>
  <c r="J14" i="5"/>
  <c r="K14" i="5"/>
  <c r="I15" i="5"/>
  <c r="J15" i="5"/>
  <c r="K15" i="5"/>
  <c r="I16" i="5"/>
  <c r="J16" i="5"/>
  <c r="K16" i="5"/>
  <c r="I18" i="5"/>
  <c r="J18" i="5"/>
  <c r="K18" i="5"/>
  <c r="I19" i="5"/>
  <c r="J19" i="5"/>
  <c r="K19" i="5"/>
  <c r="I20" i="5"/>
  <c r="J20" i="5"/>
  <c r="K20" i="5"/>
  <c r="I21" i="5"/>
  <c r="J21" i="5"/>
  <c r="K21" i="5"/>
  <c r="I22" i="5"/>
  <c r="J22" i="5"/>
  <c r="K22" i="5"/>
  <c r="I23" i="5"/>
  <c r="J23" i="5"/>
  <c r="K23" i="5"/>
  <c r="I24" i="5"/>
  <c r="J24" i="5"/>
  <c r="K24" i="5"/>
  <c r="I25" i="5"/>
  <c r="J25" i="5"/>
  <c r="K25" i="5"/>
  <c r="I27" i="5"/>
  <c r="J27" i="5"/>
  <c r="K27" i="5"/>
  <c r="I28" i="5"/>
  <c r="J28" i="5"/>
  <c r="K28" i="5"/>
  <c r="I29" i="5"/>
  <c r="J29" i="5"/>
  <c r="K29" i="5"/>
  <c r="I30" i="5"/>
  <c r="J30" i="5"/>
  <c r="K30" i="5"/>
  <c r="I31" i="5"/>
  <c r="J31" i="5"/>
  <c r="K31" i="5"/>
  <c r="I32" i="5"/>
  <c r="J32" i="5"/>
  <c r="K32" i="5"/>
  <c r="I33" i="5"/>
  <c r="J33" i="5"/>
  <c r="K33" i="5"/>
  <c r="I34" i="5"/>
  <c r="J34" i="5"/>
  <c r="K34" i="5"/>
  <c r="I36" i="5"/>
  <c r="J36" i="5"/>
  <c r="K36" i="5"/>
  <c r="I37" i="5"/>
  <c r="J37" i="5"/>
  <c r="K37" i="5"/>
  <c r="I38" i="5"/>
  <c r="J38" i="5"/>
  <c r="K38" i="5"/>
  <c r="I39" i="5"/>
  <c r="J39" i="5"/>
  <c r="K39" i="5"/>
  <c r="I40" i="5"/>
  <c r="J40" i="5"/>
  <c r="K40" i="5"/>
  <c r="I41" i="5"/>
  <c r="J41" i="5"/>
  <c r="K41" i="5"/>
  <c r="I42" i="5"/>
  <c r="J42" i="5"/>
  <c r="K42" i="5"/>
  <c r="I44" i="5"/>
  <c r="J44" i="5"/>
  <c r="K44" i="5"/>
  <c r="I45" i="5"/>
  <c r="J45" i="5"/>
  <c r="K45" i="5"/>
  <c r="I46" i="5"/>
  <c r="J46" i="5"/>
  <c r="K46" i="5"/>
  <c r="I47" i="5"/>
  <c r="J47" i="5"/>
  <c r="K47" i="5"/>
  <c r="I48" i="5"/>
  <c r="J48" i="5"/>
  <c r="K48" i="5"/>
  <c r="I49" i="5"/>
  <c r="J49" i="5"/>
  <c r="K49" i="5"/>
  <c r="J3" i="5"/>
  <c r="K3" i="5"/>
  <c r="I3" i="5"/>
  <c r="M4" i="4"/>
  <c r="N4" i="4"/>
  <c r="O4" i="4"/>
  <c r="M5" i="4"/>
  <c r="N5" i="4"/>
  <c r="O5" i="4"/>
  <c r="M6" i="4"/>
  <c r="N6" i="4"/>
  <c r="O6" i="4"/>
  <c r="M7" i="4"/>
  <c r="N7" i="4"/>
  <c r="O7" i="4"/>
  <c r="M8" i="4"/>
  <c r="N8" i="4"/>
  <c r="O8" i="4"/>
  <c r="M9" i="4"/>
  <c r="N9" i="4"/>
  <c r="M10" i="4"/>
  <c r="N10" i="4"/>
  <c r="O10" i="4"/>
  <c r="M11" i="4"/>
  <c r="N11" i="4"/>
  <c r="O11" i="4"/>
  <c r="M12" i="4"/>
  <c r="N12" i="4"/>
  <c r="O12" i="4"/>
  <c r="M13" i="4"/>
  <c r="N13" i="4"/>
  <c r="O13" i="4"/>
  <c r="O14" i="4"/>
  <c r="M15" i="4"/>
  <c r="N15" i="4"/>
  <c r="O15" i="4"/>
  <c r="M16" i="4"/>
  <c r="N16" i="4"/>
  <c r="O16" i="4"/>
  <c r="M17" i="4"/>
  <c r="N17" i="4"/>
  <c r="O17" i="4"/>
  <c r="M18" i="4"/>
  <c r="N18" i="4"/>
  <c r="O18" i="4"/>
  <c r="O19" i="4"/>
  <c r="M20" i="4"/>
  <c r="N20" i="4"/>
  <c r="M21" i="4"/>
  <c r="N21" i="4"/>
  <c r="O21" i="4"/>
  <c r="M22" i="4"/>
  <c r="N22" i="4"/>
  <c r="O22" i="4"/>
  <c r="M23" i="4"/>
  <c r="N23" i="4"/>
  <c r="O23" i="4"/>
  <c r="M24" i="4"/>
  <c r="N24" i="4"/>
  <c r="O24" i="4"/>
  <c r="M25" i="4"/>
  <c r="N25" i="4"/>
  <c r="O25" i="4"/>
  <c r="M26" i="4"/>
  <c r="N26" i="4"/>
  <c r="M27" i="4"/>
  <c r="N27" i="4"/>
  <c r="O27" i="4"/>
  <c r="M28" i="4"/>
  <c r="N28" i="4"/>
  <c r="O28" i="4"/>
  <c r="M29" i="4"/>
  <c r="N29" i="4"/>
  <c r="M30" i="4"/>
  <c r="N30" i="4"/>
  <c r="O30" i="4"/>
  <c r="M31" i="4"/>
  <c r="N31" i="4"/>
  <c r="O31" i="4"/>
  <c r="M32" i="4"/>
  <c r="N32" i="4"/>
  <c r="O32" i="4"/>
  <c r="O33" i="4"/>
  <c r="M36" i="4"/>
  <c r="N36" i="4"/>
  <c r="O36" i="4"/>
  <c r="M37" i="4"/>
  <c r="N37" i="4"/>
  <c r="O37" i="4"/>
  <c r="M38" i="4"/>
  <c r="N38" i="4"/>
  <c r="M39" i="4"/>
  <c r="N39" i="4"/>
  <c r="O39" i="4"/>
  <c r="M40" i="4"/>
  <c r="N40" i="4"/>
  <c r="M41" i="4"/>
  <c r="N41" i="4"/>
  <c r="O41" i="4"/>
  <c r="M42" i="4"/>
  <c r="N42" i="4"/>
  <c r="O42" i="4"/>
  <c r="M43" i="4"/>
  <c r="N43" i="4"/>
  <c r="M44" i="4"/>
  <c r="N44" i="4"/>
  <c r="M45" i="4"/>
  <c r="N45" i="4"/>
  <c r="M46" i="4"/>
  <c r="N46" i="4"/>
  <c r="M47" i="4"/>
  <c r="N47" i="4"/>
  <c r="M48" i="4"/>
  <c r="N48" i="4"/>
  <c r="O48" i="4"/>
  <c r="M50" i="4"/>
  <c r="O50" i="4"/>
  <c r="O51" i="4"/>
  <c r="O3" i="4"/>
  <c r="N3" i="4"/>
  <c r="M3" i="4"/>
  <c r="D50" i="4"/>
  <c r="E50" i="4"/>
  <c r="F50" i="4"/>
  <c r="G50" i="4"/>
  <c r="H50" i="4"/>
  <c r="I50" i="4"/>
  <c r="J50" i="4"/>
  <c r="K50" i="4"/>
  <c r="K51" i="4" s="1"/>
  <c r="L50" i="4"/>
  <c r="N50" i="4" s="1"/>
  <c r="D51" i="4"/>
  <c r="E51" i="4"/>
  <c r="F51" i="4"/>
  <c r="G51" i="4"/>
  <c r="H51" i="4"/>
  <c r="I51" i="4"/>
  <c r="J51" i="4"/>
  <c r="C51" i="4"/>
  <c r="C50" i="4"/>
  <c r="D33" i="4"/>
  <c r="E33" i="4"/>
  <c r="F33" i="4"/>
  <c r="G33" i="4"/>
  <c r="H33" i="4"/>
  <c r="I33" i="4"/>
  <c r="J33" i="4"/>
  <c r="K33" i="4"/>
  <c r="L33" i="4"/>
  <c r="L51" i="4" s="1"/>
  <c r="C33" i="4"/>
  <c r="L19" i="4"/>
  <c r="M19" i="4" s="1"/>
  <c r="L14" i="4"/>
  <c r="N14" i="4" s="1"/>
  <c r="I14" i="4"/>
  <c r="J14" i="4"/>
  <c r="K14" i="4"/>
  <c r="I19" i="4"/>
  <c r="J19" i="4"/>
  <c r="K19" i="4"/>
  <c r="D19" i="4"/>
  <c r="E19" i="4"/>
  <c r="F19" i="4"/>
  <c r="G19" i="4"/>
  <c r="H19" i="4"/>
  <c r="C19" i="4"/>
  <c r="D14" i="4"/>
  <c r="E14" i="4"/>
  <c r="F14" i="4"/>
  <c r="G14" i="4"/>
  <c r="H14" i="4"/>
  <c r="C14" i="4"/>
  <c r="I4" i="4"/>
  <c r="J4" i="4"/>
  <c r="K4" i="4"/>
  <c r="I5" i="4"/>
  <c r="J5" i="4"/>
  <c r="K5" i="4"/>
  <c r="I6" i="4"/>
  <c r="J6" i="4"/>
  <c r="K6" i="4"/>
  <c r="I7" i="4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J12" i="4"/>
  <c r="K12" i="4"/>
  <c r="I13" i="4"/>
  <c r="J13" i="4"/>
  <c r="K13" i="4"/>
  <c r="I15" i="4"/>
  <c r="J15" i="4"/>
  <c r="K15" i="4"/>
  <c r="I16" i="4"/>
  <c r="J16" i="4"/>
  <c r="K16" i="4"/>
  <c r="I17" i="4"/>
  <c r="J17" i="4"/>
  <c r="K17" i="4"/>
  <c r="I18" i="4"/>
  <c r="J18" i="4"/>
  <c r="K18" i="4"/>
  <c r="I20" i="4"/>
  <c r="J20" i="4"/>
  <c r="K20" i="4"/>
  <c r="I21" i="4"/>
  <c r="J21" i="4"/>
  <c r="K21" i="4"/>
  <c r="I22" i="4"/>
  <c r="J22" i="4"/>
  <c r="K22" i="4"/>
  <c r="I23" i="4"/>
  <c r="J23" i="4"/>
  <c r="K23" i="4"/>
  <c r="I24" i="4"/>
  <c r="J24" i="4"/>
  <c r="K24" i="4"/>
  <c r="I25" i="4"/>
  <c r="J25" i="4"/>
  <c r="K25" i="4"/>
  <c r="I26" i="4"/>
  <c r="J26" i="4"/>
  <c r="K26" i="4"/>
  <c r="I27" i="4"/>
  <c r="J27" i="4"/>
  <c r="K27" i="4"/>
  <c r="I28" i="4"/>
  <c r="J28" i="4"/>
  <c r="K28" i="4"/>
  <c r="I29" i="4"/>
  <c r="J29" i="4"/>
  <c r="K29" i="4"/>
  <c r="I30" i="4"/>
  <c r="J30" i="4"/>
  <c r="K30" i="4"/>
  <c r="I31" i="4"/>
  <c r="J31" i="4"/>
  <c r="K31" i="4"/>
  <c r="I32" i="4"/>
  <c r="J32" i="4"/>
  <c r="K32" i="4"/>
  <c r="I34" i="4"/>
  <c r="J34" i="4"/>
  <c r="K34" i="4"/>
  <c r="I35" i="4"/>
  <c r="J35" i="4"/>
  <c r="K35" i="4"/>
  <c r="I36" i="4"/>
  <c r="J36" i="4"/>
  <c r="K36" i="4"/>
  <c r="I37" i="4"/>
  <c r="J37" i="4"/>
  <c r="K37" i="4"/>
  <c r="I38" i="4"/>
  <c r="J38" i="4"/>
  <c r="K38" i="4"/>
  <c r="I39" i="4"/>
  <c r="J39" i="4"/>
  <c r="K39" i="4"/>
  <c r="I40" i="4"/>
  <c r="J40" i="4"/>
  <c r="K40" i="4"/>
  <c r="I41" i="4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I46" i="4"/>
  <c r="J46" i="4"/>
  <c r="K46" i="4"/>
  <c r="I47" i="4"/>
  <c r="J47" i="4"/>
  <c r="K47" i="4"/>
  <c r="I48" i="4"/>
  <c r="J48" i="4"/>
  <c r="K48" i="4"/>
  <c r="I49" i="4"/>
  <c r="J49" i="4"/>
  <c r="K49" i="4"/>
  <c r="J3" i="4"/>
  <c r="K3" i="4"/>
  <c r="I3" i="4"/>
  <c r="N6" i="2"/>
  <c r="M9" i="2"/>
  <c r="M25" i="2"/>
  <c r="M30" i="2"/>
  <c r="O35" i="2"/>
  <c r="N40" i="2"/>
  <c r="N42" i="2"/>
  <c r="M43" i="2"/>
  <c r="N43" i="2"/>
  <c r="M46" i="2"/>
  <c r="N48" i="2"/>
  <c r="J51" i="2"/>
  <c r="K50" i="2"/>
  <c r="N50" i="2" s="1"/>
  <c r="J50" i="2"/>
  <c r="M50" i="2" s="1"/>
  <c r="I50" i="2"/>
  <c r="K49" i="2"/>
  <c r="N49" i="2" s="1"/>
  <c r="J49" i="2"/>
  <c r="M49" i="2" s="1"/>
  <c r="I49" i="2"/>
  <c r="K48" i="2"/>
  <c r="J48" i="2"/>
  <c r="M48" i="2" s="1"/>
  <c r="I48" i="2"/>
  <c r="K47" i="2"/>
  <c r="N47" i="2" s="1"/>
  <c r="J47" i="2"/>
  <c r="M47" i="2" s="1"/>
  <c r="I47" i="2"/>
  <c r="K46" i="2"/>
  <c r="N46" i="2" s="1"/>
  <c r="J46" i="2"/>
  <c r="I46" i="2"/>
  <c r="K45" i="2"/>
  <c r="N45" i="2" s="1"/>
  <c r="J45" i="2"/>
  <c r="M45" i="2" s="1"/>
  <c r="I45" i="2"/>
  <c r="K44" i="2"/>
  <c r="N44" i="2" s="1"/>
  <c r="J44" i="2"/>
  <c r="M44" i="2" s="1"/>
  <c r="I44" i="2"/>
  <c r="K43" i="2"/>
  <c r="O43" i="2" s="1"/>
  <c r="J43" i="2"/>
  <c r="I43" i="2"/>
  <c r="K42" i="2"/>
  <c r="J42" i="2"/>
  <c r="M42" i="2" s="1"/>
  <c r="I42" i="2"/>
  <c r="K41" i="2"/>
  <c r="N41" i="2" s="1"/>
  <c r="J41" i="2"/>
  <c r="M41" i="2" s="1"/>
  <c r="I41" i="2"/>
  <c r="K40" i="2"/>
  <c r="O40" i="2" s="1"/>
  <c r="J40" i="2"/>
  <c r="M40" i="2" s="1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N35" i="2" s="1"/>
  <c r="J35" i="2"/>
  <c r="M35" i="2" s="1"/>
  <c r="I35" i="2"/>
  <c r="K34" i="2"/>
  <c r="O34" i="2" s="1"/>
  <c r="J34" i="2"/>
  <c r="M34" i="2" s="1"/>
  <c r="I34" i="2"/>
  <c r="K33" i="2"/>
  <c r="N33" i="2" s="1"/>
  <c r="J33" i="2"/>
  <c r="M33" i="2" s="1"/>
  <c r="I33" i="2"/>
  <c r="K32" i="2"/>
  <c r="N32" i="2" s="1"/>
  <c r="J32" i="2"/>
  <c r="M32" i="2" s="1"/>
  <c r="I32" i="2"/>
  <c r="K31" i="2"/>
  <c r="N31" i="2" s="1"/>
  <c r="J31" i="2"/>
  <c r="M31" i="2" s="1"/>
  <c r="I31" i="2"/>
  <c r="I51" i="2" s="1"/>
  <c r="K30" i="2"/>
  <c r="K51" i="2" s="1"/>
  <c r="J30" i="2"/>
  <c r="I30" i="2"/>
  <c r="K28" i="2"/>
  <c r="N28" i="2" s="1"/>
  <c r="J28" i="2"/>
  <c r="J29" i="2" s="1"/>
  <c r="I28" i="2"/>
  <c r="I29" i="2" s="1"/>
  <c r="K27" i="2"/>
  <c r="I4" i="2"/>
  <c r="J4" i="2"/>
  <c r="M4" i="2" s="1"/>
  <c r="K4" i="2"/>
  <c r="N4" i="2" s="1"/>
  <c r="I5" i="2"/>
  <c r="J5" i="2"/>
  <c r="M5" i="2" s="1"/>
  <c r="K5" i="2"/>
  <c r="N5" i="2" s="1"/>
  <c r="I6" i="2"/>
  <c r="J6" i="2"/>
  <c r="M6" i="2" s="1"/>
  <c r="K6" i="2"/>
  <c r="I7" i="2"/>
  <c r="J7" i="2"/>
  <c r="M7" i="2" s="1"/>
  <c r="K7" i="2"/>
  <c r="N7" i="2" s="1"/>
  <c r="I8" i="2"/>
  <c r="J8" i="2"/>
  <c r="M8" i="2" s="1"/>
  <c r="K8" i="2"/>
  <c r="N8" i="2" s="1"/>
  <c r="I9" i="2"/>
  <c r="J9" i="2"/>
  <c r="K9" i="2"/>
  <c r="N9" i="2" s="1"/>
  <c r="I10" i="2"/>
  <c r="J10" i="2"/>
  <c r="M10" i="2" s="1"/>
  <c r="K10" i="2"/>
  <c r="O10" i="2" s="1"/>
  <c r="I11" i="2"/>
  <c r="J11" i="2"/>
  <c r="M11" i="2" s="1"/>
  <c r="K11" i="2"/>
  <c r="N11" i="2" s="1"/>
  <c r="I12" i="2"/>
  <c r="J12" i="2"/>
  <c r="M12" i="2" s="1"/>
  <c r="K12" i="2"/>
  <c r="N12" i="2" s="1"/>
  <c r="I13" i="2"/>
  <c r="J13" i="2"/>
  <c r="M13" i="2" s="1"/>
  <c r="K13" i="2"/>
  <c r="O13" i="2" s="1"/>
  <c r="I14" i="2"/>
  <c r="J14" i="2"/>
  <c r="M14" i="2" s="1"/>
  <c r="K14" i="2"/>
  <c r="N14" i="2" s="1"/>
  <c r="I15" i="2"/>
  <c r="J15" i="2"/>
  <c r="M15" i="2" s="1"/>
  <c r="K15" i="2"/>
  <c r="N15" i="2" s="1"/>
  <c r="I16" i="2"/>
  <c r="J16" i="2"/>
  <c r="M16" i="2" s="1"/>
  <c r="K16" i="2"/>
  <c r="O16" i="2" s="1"/>
  <c r="I17" i="2"/>
  <c r="J17" i="2"/>
  <c r="M17" i="2" s="1"/>
  <c r="K17" i="2"/>
  <c r="N17" i="2" s="1"/>
  <c r="I18" i="2"/>
  <c r="J18" i="2"/>
  <c r="M18" i="2" s="1"/>
  <c r="K18" i="2"/>
  <c r="N18" i="2" s="1"/>
  <c r="I19" i="2"/>
  <c r="J19" i="2"/>
  <c r="M19" i="2" s="1"/>
  <c r="K19" i="2"/>
  <c r="N19" i="2" s="1"/>
  <c r="I20" i="2"/>
  <c r="J20" i="2"/>
  <c r="M20" i="2" s="1"/>
  <c r="K20" i="2"/>
  <c r="N20" i="2" s="1"/>
  <c r="I21" i="2"/>
  <c r="J21" i="2"/>
  <c r="M21" i="2" s="1"/>
  <c r="K21" i="2"/>
  <c r="N21" i="2" s="1"/>
  <c r="I22" i="2"/>
  <c r="J22" i="2"/>
  <c r="M22" i="2" s="1"/>
  <c r="K22" i="2"/>
  <c r="N22" i="2" s="1"/>
  <c r="I23" i="2"/>
  <c r="J23" i="2"/>
  <c r="M23" i="2" s="1"/>
  <c r="K23" i="2"/>
  <c r="N23" i="2" s="1"/>
  <c r="I24" i="2"/>
  <c r="J24" i="2"/>
  <c r="M24" i="2" s="1"/>
  <c r="K24" i="2"/>
  <c r="N24" i="2" s="1"/>
  <c r="I25" i="2"/>
  <c r="J25" i="2"/>
  <c r="K25" i="2"/>
  <c r="N25" i="2" s="1"/>
  <c r="I26" i="2"/>
  <c r="J26" i="2"/>
  <c r="M26" i="2" s="1"/>
  <c r="K26" i="2"/>
  <c r="N26" i="2" s="1"/>
  <c r="J3" i="2"/>
  <c r="M3" i="2" s="1"/>
  <c r="K3" i="2"/>
  <c r="O3" i="2" s="1"/>
  <c r="I3" i="2"/>
  <c r="F51" i="2"/>
  <c r="F52" i="2" s="1"/>
  <c r="G51" i="2"/>
  <c r="G52" i="2" s="1"/>
  <c r="H51" i="2"/>
  <c r="F29" i="2"/>
  <c r="G29" i="2"/>
  <c r="H29" i="2"/>
  <c r="F27" i="2"/>
  <c r="G27" i="2"/>
  <c r="H27" i="2"/>
  <c r="E51" i="2"/>
  <c r="E29" i="2"/>
  <c r="E27" i="2"/>
  <c r="C51" i="2"/>
  <c r="D51" i="2"/>
  <c r="C29" i="2"/>
  <c r="D29" i="2"/>
  <c r="C27" i="2"/>
  <c r="D27" i="2"/>
  <c r="O51" i="2" l="1"/>
  <c r="N34" i="2"/>
  <c r="M28" i="2"/>
  <c r="O24" i="2"/>
  <c r="O21" i="2"/>
  <c r="N16" i="2"/>
  <c r="N13" i="2"/>
  <c r="N10" i="2"/>
  <c r="O7" i="2"/>
  <c r="O46" i="2"/>
  <c r="O18" i="2"/>
  <c r="K29" i="2"/>
  <c r="O29" i="2" s="1"/>
  <c r="O33" i="2"/>
  <c r="O30" i="2"/>
  <c r="O26" i="2"/>
  <c r="O9" i="2"/>
  <c r="E52" i="2"/>
  <c r="N3" i="2"/>
  <c r="O48" i="2"/>
  <c r="N30" i="2"/>
  <c r="O20" i="2"/>
  <c r="O6" i="2"/>
  <c r="O45" i="2"/>
  <c r="O17" i="2"/>
  <c r="O14" i="2"/>
  <c r="O11" i="2"/>
  <c r="O32" i="2"/>
  <c r="O25" i="2"/>
  <c r="O22" i="2"/>
  <c r="O8" i="2"/>
  <c r="O47" i="2"/>
  <c r="O41" i="2"/>
  <c r="O28" i="2"/>
  <c r="O19" i="2"/>
  <c r="O32" i="11"/>
  <c r="N32" i="11"/>
  <c r="O31" i="11"/>
  <c r="N36" i="10"/>
  <c r="O36" i="10"/>
  <c r="O35" i="10"/>
  <c r="N35" i="10"/>
  <c r="N25" i="10"/>
  <c r="O9" i="10"/>
  <c r="N23" i="9"/>
  <c r="O19" i="9"/>
  <c r="O9" i="9"/>
  <c r="O26" i="8"/>
  <c r="O10" i="8"/>
  <c r="O65" i="7"/>
  <c r="N65" i="7"/>
  <c r="O64" i="7"/>
  <c r="N64" i="7"/>
  <c r="N57" i="7"/>
  <c r="N51" i="7"/>
  <c r="O44" i="7"/>
  <c r="O28" i="7"/>
  <c r="N28" i="7"/>
  <c r="O17" i="7"/>
  <c r="O15" i="7"/>
  <c r="N15" i="7"/>
  <c r="O56" i="6"/>
  <c r="N56" i="6"/>
  <c r="O46" i="6"/>
  <c r="O37" i="6"/>
  <c r="O26" i="6"/>
  <c r="N24" i="6"/>
  <c r="O14" i="6"/>
  <c r="O7" i="6"/>
  <c r="N51" i="4"/>
  <c r="M51" i="4"/>
  <c r="N19" i="4"/>
  <c r="M14" i="4"/>
  <c r="N33" i="4"/>
  <c r="M33" i="4"/>
  <c r="H52" i="2"/>
  <c r="C52" i="2"/>
  <c r="D52" i="2"/>
  <c r="K52" i="2" l="1"/>
  <c r="L51" i="2"/>
  <c r="L29" i="2"/>
  <c r="L27" i="2"/>
  <c r="N24" i="9" l="1"/>
  <c r="M24" i="9"/>
  <c r="N27" i="8"/>
  <c r="M27" i="8"/>
  <c r="N27" i="2"/>
  <c r="N29" i="2"/>
  <c r="M29" i="2"/>
  <c r="N51" i="2"/>
  <c r="M51" i="2"/>
  <c r="L52" i="2"/>
  <c r="M57" i="6" l="1"/>
  <c r="N57" i="6"/>
  <c r="N52" i="2"/>
  <c r="J27" i="2" l="1"/>
  <c r="I27" i="2"/>
  <c r="I52" i="2" s="1"/>
  <c r="O27" i="2" l="1"/>
  <c r="J52" i="2"/>
  <c r="M27" i="2"/>
  <c r="O52" i="2" l="1"/>
  <c r="M52" i="2"/>
</calcChain>
</file>

<file path=xl/sharedStrings.xml><?xml version="1.0" encoding="utf-8"?>
<sst xmlns="http://schemas.openxmlformats.org/spreadsheetml/2006/main" count="575" uniqueCount="417">
  <si>
    <t>Distretto</t>
  </si>
  <si>
    <t>Comune</t>
  </si>
  <si>
    <t>Pubblico (diretto e indiretto titolarità pubblica</t>
  </si>
  <si>
    <t>Privato (titolarità privata)</t>
  </si>
  <si>
    <t>Totale servizi anno</t>
  </si>
  <si>
    <t>Indice di copertura Posti (Posti / Pop. 0-3 residente *100)</t>
  </si>
  <si>
    <t>Numero servizi</t>
  </si>
  <si>
    <t>Numero posti</t>
  </si>
  <si>
    <t>ALSENO</t>
  </si>
  <si>
    <t>BESENZONE</t>
  </si>
  <si>
    <t>BETTOLA</t>
  </si>
  <si>
    <t>CADEO</t>
  </si>
  <si>
    <t>CAORSO</t>
  </si>
  <si>
    <t>CARPANETO PIACENTINO</t>
  </si>
  <si>
    <t>CASTELL'ARQUATO</t>
  </si>
  <si>
    <t>CASTELVETRO PIACENTINO</t>
  </si>
  <si>
    <t>CORTEMAGGIORE</t>
  </si>
  <si>
    <t>FARINI</t>
  </si>
  <si>
    <t>FERRIERE</t>
  </si>
  <si>
    <t>FIORENZUOLA D'ARDA</t>
  </si>
  <si>
    <t>GROPPARELLO</t>
  </si>
  <si>
    <t>LUGAGNANO VAL D'ARDA</t>
  </si>
  <si>
    <t>MONTICELLI D'ONGINA</t>
  </si>
  <si>
    <t>MORFASSO</t>
  </si>
  <si>
    <t>PODENZANO</t>
  </si>
  <si>
    <t>PONTE DELL'OLIO</t>
  </si>
  <si>
    <t>PONTENURE</t>
  </si>
  <si>
    <t>SAN GIORGIO PIACENTINO</t>
  </si>
  <si>
    <t>SAN PIETRO IN CERRO</t>
  </si>
  <si>
    <t>VERNASCA</t>
  </si>
  <si>
    <t>VIGOLZONE</t>
  </si>
  <si>
    <t>VILLANOVA SULL'ARDA</t>
  </si>
  <si>
    <t>LEVANTE Totale</t>
  </si>
  <si>
    <t>PIACENZA</t>
  </si>
  <si>
    <t>PIACENZA CITTA' Totale</t>
  </si>
  <si>
    <t>AGAZZANO</t>
  </si>
  <si>
    <t>ALTA VAL TIDONE</t>
  </si>
  <si>
    <t>BOBBIO</t>
  </si>
  <si>
    <t>BORGONOVO VAL TIDONE</t>
  </si>
  <si>
    <t>CALENDASCO</t>
  </si>
  <si>
    <t>CASTEL SAN GIOVANNI</t>
  </si>
  <si>
    <t>CERIGNALE</t>
  </si>
  <si>
    <t>COLI</t>
  </si>
  <si>
    <t>CORTE BRUGNATELLA</t>
  </si>
  <si>
    <t>GAZZOLA</t>
  </si>
  <si>
    <t>GOSSOLENGO</t>
  </si>
  <si>
    <t>GRAGNANO TREBBIENSE</t>
  </si>
  <si>
    <t>OTTONE</t>
  </si>
  <si>
    <t>PIANELLO VAL TIDONE</t>
  </si>
  <si>
    <t>PIOZZANO</t>
  </si>
  <si>
    <t>RIVERGARO</t>
  </si>
  <si>
    <t>ROTTOFRENO</t>
  </si>
  <si>
    <t>SARMATO</t>
  </si>
  <si>
    <t>TRAVO</t>
  </si>
  <si>
    <t>ZERBA</t>
  </si>
  <si>
    <t>ZIANO PIACENTINO</t>
  </si>
  <si>
    <t>PONENTE Totale</t>
  </si>
  <si>
    <t>FIDENZA</t>
  </si>
  <si>
    <t>BUSSETO</t>
  </si>
  <si>
    <t>FONTANELLATO</t>
  </si>
  <si>
    <t>FONTEVIVO</t>
  </si>
  <si>
    <t>NOCETO</t>
  </si>
  <si>
    <t>POLESINE ZIBELLO</t>
  </si>
  <si>
    <t>ROCCABIANCA</t>
  </si>
  <si>
    <t>SALSOMAGGIORE TERME</t>
  </si>
  <si>
    <t>SAN SECONDO PARMENSE</t>
  </si>
  <si>
    <t>SISSA TRECASALI</t>
  </si>
  <si>
    <t>SORAGNA</t>
  </si>
  <si>
    <t>FIDENZA Totale</t>
  </si>
  <si>
    <t>PARMA</t>
  </si>
  <si>
    <t>COLORNO</t>
  </si>
  <si>
    <t>SORBOLO MEZZANI</t>
  </si>
  <si>
    <t>TORRILE</t>
  </si>
  <si>
    <t>PARMA Totale</t>
  </si>
  <si>
    <t>CALESTANO</t>
  </si>
  <si>
    <t>COLLECCHIO</t>
  </si>
  <si>
    <t>CORNIGLIO</t>
  </si>
  <si>
    <t>FELINO</t>
  </si>
  <si>
    <t>LANGHIRANO</t>
  </si>
  <si>
    <t>LESIGNANO DE' BAGNI</t>
  </si>
  <si>
    <t>MONCHIO DELLE CORTI</t>
  </si>
  <si>
    <t>MONTECHIARUGOLO</t>
  </si>
  <si>
    <t>NEVIANO DEGLI ARDUINI</t>
  </si>
  <si>
    <t>PALANZANO</t>
  </si>
  <si>
    <t>SALA BAGANZA</t>
  </si>
  <si>
    <t>TIZZANO VAL PARMA</t>
  </si>
  <si>
    <t>TRAVERSETOLO</t>
  </si>
  <si>
    <t>SUD EST Totale</t>
  </si>
  <si>
    <t>ALBARETO</t>
  </si>
  <si>
    <t>BARDI</t>
  </si>
  <si>
    <t>BEDONIA</t>
  </si>
  <si>
    <t>BERCETO</t>
  </si>
  <si>
    <t>BORE</t>
  </si>
  <si>
    <t>BORGO VAL DI TARO</t>
  </si>
  <si>
    <t>COMPIANO</t>
  </si>
  <si>
    <t>FORNOVO DI TARO</t>
  </si>
  <si>
    <t>MEDESANO</t>
  </si>
  <si>
    <t>PELLEGRINO PARMENSE</t>
  </si>
  <si>
    <t>SOLIGNANO</t>
  </si>
  <si>
    <t>TERENZO</t>
  </si>
  <si>
    <t>TORNOLO</t>
  </si>
  <si>
    <t>VALMOZZOLA</t>
  </si>
  <si>
    <t>VARANO DE' MELEGARI</t>
  </si>
  <si>
    <t>VARSI</t>
  </si>
  <si>
    <t>VALLI TARO E CENO Totale</t>
  </si>
  <si>
    <t>CARPINETI</t>
  </si>
  <si>
    <t>CASINA</t>
  </si>
  <si>
    <t>CASTELNOVO NE' MONTI</t>
  </si>
  <si>
    <t>TOANO</t>
  </si>
  <si>
    <t>VENTASSO</t>
  </si>
  <si>
    <t>VETTO</t>
  </si>
  <si>
    <t>VILLA MINOZZO</t>
  </si>
  <si>
    <t>CASTELNUOVO NE' MONTI Totale</t>
  </si>
  <si>
    <t>CORREGGIO</t>
  </si>
  <si>
    <t>CAMPAGNOLA EMILIA</t>
  </si>
  <si>
    <t>FABBRICO</t>
  </si>
  <si>
    <t>RIO SALICETO</t>
  </si>
  <si>
    <t>ROLO</t>
  </si>
  <si>
    <t>SAN MARTINO IN RIO</t>
  </si>
  <si>
    <t>CORREGGIO Totale</t>
  </si>
  <si>
    <t>GUASTALLA</t>
  </si>
  <si>
    <t>BORETTO</t>
  </si>
  <si>
    <t>BRESCELLO</t>
  </si>
  <si>
    <t>GUALTIERI</t>
  </si>
  <si>
    <t>LUZZARA</t>
  </si>
  <si>
    <t>NOVELLARA</t>
  </si>
  <si>
    <t>POVIGLIO</t>
  </si>
  <si>
    <t>REGGIOLO</t>
  </si>
  <si>
    <t>GUASTALLA Totale</t>
  </si>
  <si>
    <t>MONTECCHIO EMILIA</t>
  </si>
  <si>
    <t>BIBBIANO</t>
  </si>
  <si>
    <t>CAMPEGINE</t>
  </si>
  <si>
    <t>CANOSSA</t>
  </si>
  <si>
    <t>CAVRIAGO</t>
  </si>
  <si>
    <t>GATTATICO</t>
  </si>
  <si>
    <t>SAN POLO D'ENZA</t>
  </si>
  <si>
    <t>SANT'ILARIO D'ENZA</t>
  </si>
  <si>
    <t>MONTECCHIO EMILIA Totale</t>
  </si>
  <si>
    <t>ALBINEA</t>
  </si>
  <si>
    <t>BAGNOLO IN PIANO</t>
  </si>
  <si>
    <t>CADELBOSCO DI SOPRA</t>
  </si>
  <si>
    <t>CASTELNOVO DI SOTTO</t>
  </si>
  <si>
    <t>QUATTRO CASTELLA</t>
  </si>
  <si>
    <t>REGGIO NELL'EMILIA</t>
  </si>
  <si>
    <t>VEZZANO SUL CROSTOLO</t>
  </si>
  <si>
    <t>REGGIO EMILIA Totale</t>
  </si>
  <si>
    <t>SCANDIANO</t>
  </si>
  <si>
    <t>BAISO</t>
  </si>
  <si>
    <t>CASALGRANDE</t>
  </si>
  <si>
    <t>CASTELLARANO</t>
  </si>
  <si>
    <t>RUBIERA</t>
  </si>
  <si>
    <t>VIANO</t>
  </si>
  <si>
    <t>SCANDIANO Totale</t>
  </si>
  <si>
    <t>CARPI</t>
  </si>
  <si>
    <t>CAMPOGALLIANO</t>
  </si>
  <si>
    <t>NOVI DI MODENA</t>
  </si>
  <si>
    <t>SOLIERA</t>
  </si>
  <si>
    <t>CARPI Totale</t>
  </si>
  <si>
    <t>CASTELFRANCO EMILIA</t>
  </si>
  <si>
    <t>BASTIGLIA</t>
  </si>
  <si>
    <t>BOMPORTO</t>
  </si>
  <si>
    <t>NONANTOLA</t>
  </si>
  <si>
    <t>RAVARINO</t>
  </si>
  <si>
    <t>SAN CESARIO SUL PANARO</t>
  </si>
  <si>
    <t>CASTELFRANCO EMILIA Totale</t>
  </si>
  <si>
    <t>MIRANDOLA</t>
  </si>
  <si>
    <t>CAMPOSANTO</t>
  </si>
  <si>
    <t>CAVEZZO</t>
  </si>
  <si>
    <t>CONCORDIA SULLA SECCHIA</t>
  </si>
  <si>
    <t>FINALE EMILIA</t>
  </si>
  <si>
    <t>MEDOLLA</t>
  </si>
  <si>
    <t>SAN FELICE SUL PANARO</t>
  </si>
  <si>
    <t>SAN POSSIDONIO</t>
  </si>
  <si>
    <t>SAN PROSPERO</t>
  </si>
  <si>
    <t>MIRANDOLA Totale</t>
  </si>
  <si>
    <t>MODENA</t>
  </si>
  <si>
    <t>MODENA Totale</t>
  </si>
  <si>
    <t>PAVULLO NEL FRIGNANO</t>
  </si>
  <si>
    <t>FANANO</t>
  </si>
  <si>
    <t>FIUMALBO</t>
  </si>
  <si>
    <t>LAMA MOCOGNO</t>
  </si>
  <si>
    <t>MONTECRETO</t>
  </si>
  <si>
    <t>PIEVEPELAGO</t>
  </si>
  <si>
    <t>POLINAGO</t>
  </si>
  <si>
    <t>RIOLUNATO</t>
  </si>
  <si>
    <t>SERRAMAZZONI</t>
  </si>
  <si>
    <t>SESTOLA</t>
  </si>
  <si>
    <t>PAVULLO NEL FRIGNANO Totale</t>
  </si>
  <si>
    <t>SASSUOLO</t>
  </si>
  <si>
    <t>FIORANO MODENESE</t>
  </si>
  <si>
    <t>FORMIGINE</t>
  </si>
  <si>
    <t>FRASSINORO</t>
  </si>
  <si>
    <t>MARANELLO</t>
  </si>
  <si>
    <t>MONTEFIORINO</t>
  </si>
  <si>
    <t>PALAGANO</t>
  </si>
  <si>
    <t>PRIGNANO SULLA SECCHIA</t>
  </si>
  <si>
    <t>SASSUOLO Totale</t>
  </si>
  <si>
    <t>VIGNOLA</t>
  </si>
  <si>
    <t>CASTELNUOVO RANGONE</t>
  </si>
  <si>
    <t>CASTELVETRO DI MODENA</t>
  </si>
  <si>
    <t>GUIGLIA</t>
  </si>
  <si>
    <t>MARANO SUL PANARO</t>
  </si>
  <si>
    <t>MONTESE</t>
  </si>
  <si>
    <t>SAVIGNANO SUL PANARO</t>
  </si>
  <si>
    <t>SPILAMBERTO</t>
  </si>
  <si>
    <t>ZOCCA</t>
  </si>
  <si>
    <t>VIGNOLA Totale</t>
  </si>
  <si>
    <t>BENTIVOGLIO</t>
  </si>
  <si>
    <t>BUDRIO</t>
  </si>
  <si>
    <t>CASTEL MAGGIORE</t>
  </si>
  <si>
    <t>CASTELLO D'ARGILE</t>
  </si>
  <si>
    <t>CASTENASO</t>
  </si>
  <si>
    <t>GALLIERA</t>
  </si>
  <si>
    <t>GRANAROLO DELL'EMILIA</t>
  </si>
  <si>
    <t>MALALBERGO</t>
  </si>
  <si>
    <t>MINERBIO</t>
  </si>
  <si>
    <t>MOLINELLA</t>
  </si>
  <si>
    <t>PIEVE DI CENTO</t>
  </si>
  <si>
    <t>SAN GIORGIO DI PIANO</t>
  </si>
  <si>
    <t>SAN PIETRO IN CASALE</t>
  </si>
  <si>
    <t>PIANURA EST Totale</t>
  </si>
  <si>
    <t>ANZOLA DELL'EMILIA</t>
  </si>
  <si>
    <t>CALDERARA DI RENO</t>
  </si>
  <si>
    <t>CREVALCORE</t>
  </si>
  <si>
    <t>SALA BOLOGNESE</t>
  </si>
  <si>
    <t>SAN GIOVANNI IN PERSICETO</t>
  </si>
  <si>
    <t>SANT'AGATA BOLOGNESE</t>
  </si>
  <si>
    <t>PIANURA OVEST Totale</t>
  </si>
  <si>
    <t>CASALECCHIO DI RENO</t>
  </si>
  <si>
    <t>MONTE SAN PIETRO</t>
  </si>
  <si>
    <t>SASSO MARCONI</t>
  </si>
  <si>
    <t>VALSAMOGGIA</t>
  </si>
  <si>
    <t>ZOLA PREDOSA</t>
  </si>
  <si>
    <t>RENO, LAVINO E SAMOGGIA Totale</t>
  </si>
  <si>
    <t>SAN LAZZARO DI SAVENA</t>
  </si>
  <si>
    <t>LOIANO</t>
  </si>
  <si>
    <t>MONGHIDORO</t>
  </si>
  <si>
    <t>MONTERENZIO</t>
  </si>
  <si>
    <t>OZZANO DELL'EMILIA</t>
  </si>
  <si>
    <t>PIANORO</t>
  </si>
  <si>
    <t>SAN LAZZARO DI SAVENA Totale</t>
  </si>
  <si>
    <t>COPPARO</t>
  </si>
  <si>
    <t>FERRARA</t>
  </si>
  <si>
    <t>JOLANDA DI SAVOIA</t>
  </si>
  <si>
    <t>MASI TORELLO</t>
  </si>
  <si>
    <t>RIVA DEL PO</t>
  </si>
  <si>
    <t>TRESIGNANA</t>
  </si>
  <si>
    <t>VOGHIERA</t>
  </si>
  <si>
    <t>FERRARA CENTRO-NORD Totale</t>
  </si>
  <si>
    <t>BONDENO</t>
  </si>
  <si>
    <t>CENTO</t>
  </si>
  <si>
    <t>POGGIO RENATICO</t>
  </si>
  <si>
    <t>TERRE DEL RENO</t>
  </si>
  <si>
    <t>VIGARANO MAINARDA</t>
  </si>
  <si>
    <t>FERRARA OVEST Totale</t>
  </si>
  <si>
    <t>ARGENTA</t>
  </si>
  <si>
    <t>CODIGORO</t>
  </si>
  <si>
    <t>COMACCHIO</t>
  </si>
  <si>
    <t>FISCAGLIA</t>
  </si>
  <si>
    <t>GORO</t>
  </si>
  <si>
    <t>LAGOSANTO</t>
  </si>
  <si>
    <t>MESOLA</t>
  </si>
  <si>
    <t>OSTELLATO</t>
  </si>
  <si>
    <t>PORTOMAGGIORE</t>
  </si>
  <si>
    <t>FERRARA SUD EST Totale</t>
  </si>
  <si>
    <t>FAENZA</t>
  </si>
  <si>
    <t>BRISIGHELLA</t>
  </si>
  <si>
    <t>CASOLA VALSENIO</t>
  </si>
  <si>
    <t>CASTEL BOLOGNESE</t>
  </si>
  <si>
    <t>RIOLO TERME</t>
  </si>
  <si>
    <t>SOLAROLO</t>
  </si>
  <si>
    <t>FAENZA Totale</t>
  </si>
  <si>
    <t>LUGO</t>
  </si>
  <si>
    <t>ALFONSINE</t>
  </si>
  <si>
    <t>BAGNACAVALLO</t>
  </si>
  <si>
    <t>BAGNARA DI ROMAGNA</t>
  </si>
  <si>
    <t>CONSELICE</t>
  </si>
  <si>
    <t>COTIGNOLA</t>
  </si>
  <si>
    <t>FUSIGNANO</t>
  </si>
  <si>
    <t>MASSA LOMBARDA</t>
  </si>
  <si>
    <t>SANT'AGATA SUL SANTERNO</t>
  </si>
  <si>
    <t>LUGO Totale</t>
  </si>
  <si>
    <t>RAVENNA</t>
  </si>
  <si>
    <t>CERVIA</t>
  </si>
  <si>
    <t>RUSSI</t>
  </si>
  <si>
    <t>RAVENNA Totale</t>
  </si>
  <si>
    <t>BAGNO DI ROMAGNA</t>
  </si>
  <si>
    <t>CESENA</t>
  </si>
  <si>
    <t>MERCATO SARACENO</t>
  </si>
  <si>
    <t>MONTIANO</t>
  </si>
  <si>
    <t>SARSINA</t>
  </si>
  <si>
    <t>VERGHERETO</t>
  </si>
  <si>
    <t>CESENA - VALLE DEL SAVIO Totale</t>
  </si>
  <si>
    <t>BERTINORO</t>
  </si>
  <si>
    <t>CASTROCARO TERME E TERRA DEL SOLE</t>
  </si>
  <si>
    <t>CIVITELLA DI ROMAGNA</t>
  </si>
  <si>
    <t>DOVADOLA</t>
  </si>
  <si>
    <t>FORLÌ</t>
  </si>
  <si>
    <t>FORLIMPOPOLI</t>
  </si>
  <si>
    <t>GALEATA</t>
  </si>
  <si>
    <t>MELDOLA</t>
  </si>
  <si>
    <t>MODIGLIANA</t>
  </si>
  <si>
    <t>PORTICO E SAN BENEDETTO</t>
  </si>
  <si>
    <t>PREDAPPIO</t>
  </si>
  <si>
    <t>PREMILCUORE</t>
  </si>
  <si>
    <t>ROCCA SAN CASCIANO</t>
  </si>
  <si>
    <t>SANTA SOFIA</t>
  </si>
  <si>
    <t>TREDOZIO</t>
  </si>
  <si>
    <t>FORLI' Totale</t>
  </si>
  <si>
    <t>BORGHI</t>
  </si>
  <si>
    <t>CESENATICO</t>
  </si>
  <si>
    <t>GAMBETTOLA</t>
  </si>
  <si>
    <t>GATTEO</t>
  </si>
  <si>
    <t>LONGIANO</t>
  </si>
  <si>
    <t>RONCOFREDDO</t>
  </si>
  <si>
    <t>SAN MAURO PASCOLI</t>
  </si>
  <si>
    <t>SAVIGNANO SUL RUBICONE</t>
  </si>
  <si>
    <t>SOGLIANO AL RUBICONE</t>
  </si>
  <si>
    <t>RUBICONE Totale</t>
  </si>
  <si>
    <t>RICCIONE</t>
  </si>
  <si>
    <t>CATTOLICA</t>
  </si>
  <si>
    <t>CORIANO</t>
  </si>
  <si>
    <t>GEMMANO</t>
  </si>
  <si>
    <t>MISANO ADRIATICO</t>
  </si>
  <si>
    <t>MONDAINO</t>
  </si>
  <si>
    <t>MONTEFIORE CONCA</t>
  </si>
  <si>
    <t>MONTEGRIDOLFO</t>
  </si>
  <si>
    <t>MONTESCUDO - MONTE COLOMBO</t>
  </si>
  <si>
    <t>MORCIANO DI ROMAGNA</t>
  </si>
  <si>
    <t>SALUDECIO</t>
  </si>
  <si>
    <t>SAN CLEMENTE</t>
  </si>
  <si>
    <t>SAN GIOVANNI IN MARIGNANO</t>
  </si>
  <si>
    <t>RICCIONE Totale</t>
  </si>
  <si>
    <t>RIMINI</t>
  </si>
  <si>
    <t>BELLARIA-IGEA MARINA</t>
  </si>
  <si>
    <t>CASTELDELCI</t>
  </si>
  <si>
    <t>MAIOLO</t>
  </si>
  <si>
    <t>MONTECOPIOLO</t>
  </si>
  <si>
    <t>NOVAFELTRIA</t>
  </si>
  <si>
    <t>PENNABILLI</t>
  </si>
  <si>
    <t>POGGIO TORRIANA</t>
  </si>
  <si>
    <t>SAN LEO</t>
  </si>
  <si>
    <t>SANT'AGATA FELTRIA</t>
  </si>
  <si>
    <t>SANTARCANGELO DI ROMAGNA</t>
  </si>
  <si>
    <t>SASSOFELTRIO</t>
  </si>
  <si>
    <t>TALAMELLO</t>
  </si>
  <si>
    <t>VERUCCHIO</t>
  </si>
  <si>
    <t>RIMINI Totale</t>
  </si>
  <si>
    <t>Distretto di LEVANTE</t>
  </si>
  <si>
    <t>Distretto di PIACENZA CITTA'</t>
  </si>
  <si>
    <t>Distretto di PONENTE</t>
  </si>
  <si>
    <t>Totale provincia</t>
  </si>
  <si>
    <t>Distretto di FIDENZA</t>
  </si>
  <si>
    <t>Distretto di PARMA</t>
  </si>
  <si>
    <t>Distretto       SUD EST</t>
  </si>
  <si>
    <t>Distretto       VALLI TARO E CENO</t>
  </si>
  <si>
    <t>Distretto di CASTELNUOVO NE' MONTI</t>
  </si>
  <si>
    <t>Distretto di CORREGGIO</t>
  </si>
  <si>
    <t>Distretto di GUASTALLA</t>
  </si>
  <si>
    <t>Distretto di MONTECCHIO EMILIA</t>
  </si>
  <si>
    <t>Distretto di REGGIO EMILIA</t>
  </si>
  <si>
    <t>Distretto di SCANDIANO</t>
  </si>
  <si>
    <t>Distretto di CARPI</t>
  </si>
  <si>
    <t>Distretto di CASTELFRANCO EMILIA</t>
  </si>
  <si>
    <t>Distretto di MIRANDOLA</t>
  </si>
  <si>
    <t>Distretto di MODENA</t>
  </si>
  <si>
    <t>Distretto di PAVULLO NEL FRIGNANO</t>
  </si>
  <si>
    <t>Distretto di VIGNOLA</t>
  </si>
  <si>
    <t>Distretto di PIANURA OVEST</t>
  </si>
  <si>
    <t>Distretto RENO, LAVINO E SAMOGGIA</t>
  </si>
  <si>
    <t>Distretto di SAN LAZZARO DI SAVENA</t>
  </si>
  <si>
    <t>Distretto di FERRARA CENTRO-NORD</t>
  </si>
  <si>
    <t>Distretto di FERRARA OVEST</t>
  </si>
  <si>
    <t>Distretto di FERRARA SUD EST</t>
  </si>
  <si>
    <t>Distretto di FAENZA</t>
  </si>
  <si>
    <t>Distretto di LUGO</t>
  </si>
  <si>
    <t>Distretto di RAVENNA</t>
  </si>
  <si>
    <t>Distretto di CESENA - VALLE DEL SAVIO</t>
  </si>
  <si>
    <t>Distretto di FORLI'</t>
  </si>
  <si>
    <t>Distretto del RUBICONE</t>
  </si>
  <si>
    <t>Distretto di RIMINI</t>
  </si>
  <si>
    <t>Distretto dell' APPENNINO BOLOGNESE</t>
  </si>
  <si>
    <t>ALTO RENO TERME</t>
  </si>
  <si>
    <t>CAMUGNANO</t>
  </si>
  <si>
    <t>CASTEL D'AIANO</t>
  </si>
  <si>
    <t>CASTEL DI CASIO</t>
  </si>
  <si>
    <t>CASTIGLIONE DEI PEPOLI</t>
  </si>
  <si>
    <t>GAGGIO MONTANO</t>
  </si>
  <si>
    <t>GRIZZANA MORANDI</t>
  </si>
  <si>
    <t>LIZZANO IN BELVEDERE</t>
  </si>
  <si>
    <t>MARZABOTTO</t>
  </si>
  <si>
    <t>MONZUNO</t>
  </si>
  <si>
    <t>SAN BENEDETTO VAL DI SAMBRO</t>
  </si>
  <si>
    <t>VERGATO</t>
  </si>
  <si>
    <t>Distretto della CITTA' DI BOLOGNA</t>
  </si>
  <si>
    <t>BOLOGNA</t>
  </si>
  <si>
    <t>CITTA' DI BOLOGNA Totale</t>
  </si>
  <si>
    <t>Distretto di IMOLA</t>
  </si>
  <si>
    <t>BORGO TOSSIGNANO</t>
  </si>
  <si>
    <t>CASALFIUMANESE</t>
  </si>
  <si>
    <t>CASTEL DEL RIO</t>
  </si>
  <si>
    <t>CASTEL GUELFO DI BOLOGNA</t>
  </si>
  <si>
    <t>CASTEL SAN PIETRO TERME</t>
  </si>
  <si>
    <t>DOZZA</t>
  </si>
  <si>
    <t>FONTANELICE</t>
  </si>
  <si>
    <t>IMOLA</t>
  </si>
  <si>
    <t>MEDICINA</t>
  </si>
  <si>
    <t>MORDANO</t>
  </si>
  <si>
    <t>IMOLA Totale</t>
  </si>
  <si>
    <t>ARGELATO</t>
  </si>
  <si>
    <t>BARICELLA</t>
  </si>
  <si>
    <t>APPENNINO BOLOGNESE Totale</t>
  </si>
  <si>
    <t>Indice di presa in carico (Bambini / Pop. 0-3 residente *100)</t>
  </si>
  <si>
    <t>Tasso di occupazione posti</t>
  </si>
  <si>
    <t>Bambini al 31.12</t>
  </si>
  <si>
    <t>Popolazione residente 0-3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</si>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</sst>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vertical="center" wrapText="1"/>
    </xf>
    <xf numFmtId="0" fontId="2" fillId="0" borderId="1" xfId="0" applyFont="1" applyBorder="1"/>
    <xf numFmtId="164" fontId="2" fillId="0" borderId="1" xfId="1" applyNumberFormat="1" applyFont="1" applyBorder="1"/>
    <xf numFmtId="0" fontId="3" fillId="0" borderId="1" xfId="0" applyFont="1" applyBorder="1"/>
    <xf numFmtId="0" fontId="0" fillId="0" borderId="0" xfId="0" applyAlignment="1">
      <alignment vertical="center"/>
    </xf>
    <xf numFmtId="165" fontId="4" fillId="0" borderId="1" xfId="1" applyNumberFormat="1" applyFont="1" applyBorder="1"/>
    <xf numFmtId="164" fontId="3" fillId="0" borderId="1" xfId="1" applyNumberFormat="1" applyFont="1" applyBorder="1"/>
    <xf numFmtId="165" fontId="6" fillId="0" borderId="1" xfId="1" applyNumberFormat="1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62FE0-C927-4DDF-9375-3C8D300F0530}">
  <dimension ref="A1:O52"/>
  <sheetViews>
    <sheetView tabSelected="1" zoomScale="99" zoomScaleNormal="99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RowHeight="14.5" x14ac:dyDescent="0.35"/>
  <cols>
    <col min="1" max="1" width="10.6328125" style="5" customWidth="1"/>
    <col min="2" max="2" width="23.6328125" style="5" bestFit="1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348</v>
      </c>
      <c r="B3" s="12" t="s">
        <v>8</v>
      </c>
      <c r="C3" s="13">
        <v>1</v>
      </c>
      <c r="D3" s="13">
        <v>21</v>
      </c>
      <c r="E3" s="13">
        <v>21</v>
      </c>
      <c r="F3" s="13">
        <v>0</v>
      </c>
      <c r="G3" s="13">
        <v>0</v>
      </c>
      <c r="H3" s="13"/>
      <c r="I3" s="13">
        <f>SUM(C3,F3)</f>
        <v>1</v>
      </c>
      <c r="J3" s="13">
        <f t="shared" ref="J3:K3" si="0">SUM(D3,G3)</f>
        <v>21</v>
      </c>
      <c r="K3" s="13">
        <f t="shared" si="0"/>
        <v>21</v>
      </c>
      <c r="L3" s="13">
        <v>85</v>
      </c>
      <c r="M3" s="14">
        <f>J3/L3*100</f>
        <v>24.705882352941178</v>
      </c>
      <c r="N3" s="14">
        <f>K3/L3*100</f>
        <v>24.705882352941178</v>
      </c>
      <c r="O3" s="14">
        <f>K3/J3*100</f>
        <v>100</v>
      </c>
    </row>
    <row r="4" spans="1:15" x14ac:dyDescent="0.35">
      <c r="A4" s="27"/>
      <c r="B4" s="12" t="s">
        <v>9</v>
      </c>
      <c r="C4" s="13">
        <v>0</v>
      </c>
      <c r="D4" s="13">
        <v>0</v>
      </c>
      <c r="E4" s="13"/>
      <c r="F4" s="13">
        <v>0</v>
      </c>
      <c r="G4" s="13">
        <v>0</v>
      </c>
      <c r="H4" s="13"/>
      <c r="I4" s="13">
        <f t="shared" ref="I4:I26" si="1">SUM(C4,F4)</f>
        <v>0</v>
      </c>
      <c r="J4" s="13">
        <f t="shared" ref="J4:J26" si="2">SUM(D4,G4)</f>
        <v>0</v>
      </c>
      <c r="K4" s="13">
        <f t="shared" ref="K4:K26" si="3">SUM(E4,H4)</f>
        <v>0</v>
      </c>
      <c r="L4" s="13">
        <v>15</v>
      </c>
      <c r="M4" s="14">
        <f t="shared" ref="M4:M52" si="4">J4/L4*100</f>
        <v>0</v>
      </c>
      <c r="N4" s="14">
        <f t="shared" ref="N4:N52" si="5">K4/L4*100</f>
        <v>0</v>
      </c>
      <c r="O4" s="14"/>
    </row>
    <row r="5" spans="1:15" x14ac:dyDescent="0.35">
      <c r="A5" s="27"/>
      <c r="B5" s="12" t="s">
        <v>10</v>
      </c>
      <c r="C5" s="13">
        <v>0</v>
      </c>
      <c r="D5" s="13">
        <v>0</v>
      </c>
      <c r="E5" s="13"/>
      <c r="F5" s="13">
        <v>0</v>
      </c>
      <c r="G5" s="13">
        <v>0</v>
      </c>
      <c r="H5" s="13"/>
      <c r="I5" s="13">
        <f t="shared" si="1"/>
        <v>0</v>
      </c>
      <c r="J5" s="13">
        <f t="shared" si="2"/>
        <v>0</v>
      </c>
      <c r="K5" s="13">
        <f t="shared" si="3"/>
        <v>0</v>
      </c>
      <c r="L5" s="13">
        <v>29</v>
      </c>
      <c r="M5" s="14">
        <f t="shared" si="4"/>
        <v>0</v>
      </c>
      <c r="N5" s="14">
        <f t="shared" si="5"/>
        <v>0</v>
      </c>
      <c r="O5" s="14"/>
    </row>
    <row r="6" spans="1:15" x14ac:dyDescent="0.35">
      <c r="A6" s="27"/>
      <c r="B6" s="12" t="s">
        <v>11</v>
      </c>
      <c r="C6" s="13">
        <v>0</v>
      </c>
      <c r="D6" s="13">
        <v>0</v>
      </c>
      <c r="E6" s="13"/>
      <c r="F6" s="13">
        <v>1</v>
      </c>
      <c r="G6" s="13">
        <v>8</v>
      </c>
      <c r="H6" s="13">
        <v>8</v>
      </c>
      <c r="I6" s="13">
        <f t="shared" si="1"/>
        <v>1</v>
      </c>
      <c r="J6" s="13">
        <f t="shared" si="2"/>
        <v>8</v>
      </c>
      <c r="K6" s="13">
        <f t="shared" si="3"/>
        <v>8</v>
      </c>
      <c r="L6" s="13">
        <v>131</v>
      </c>
      <c r="M6" s="14">
        <f t="shared" si="4"/>
        <v>6.1068702290076331</v>
      </c>
      <c r="N6" s="14">
        <f t="shared" si="5"/>
        <v>6.1068702290076331</v>
      </c>
      <c r="O6" s="14">
        <f t="shared" ref="O6:O52" si="6">K6/J6*100</f>
        <v>100</v>
      </c>
    </row>
    <row r="7" spans="1:15" x14ac:dyDescent="0.35">
      <c r="A7" s="27"/>
      <c r="B7" s="12" t="s">
        <v>12</v>
      </c>
      <c r="C7" s="13">
        <v>1</v>
      </c>
      <c r="D7" s="13">
        <v>20</v>
      </c>
      <c r="E7" s="13">
        <v>22</v>
      </c>
      <c r="F7" s="13">
        <v>0</v>
      </c>
      <c r="G7" s="13">
        <v>0</v>
      </c>
      <c r="H7" s="13"/>
      <c r="I7" s="13">
        <f t="shared" si="1"/>
        <v>1</v>
      </c>
      <c r="J7" s="13">
        <f t="shared" si="2"/>
        <v>20</v>
      </c>
      <c r="K7" s="13">
        <f t="shared" si="3"/>
        <v>22</v>
      </c>
      <c r="L7" s="13">
        <v>103</v>
      </c>
      <c r="M7" s="14">
        <f t="shared" si="4"/>
        <v>19.417475728155338</v>
      </c>
      <c r="N7" s="14">
        <f t="shared" si="5"/>
        <v>21.359223300970871</v>
      </c>
      <c r="O7" s="14">
        <f t="shared" si="6"/>
        <v>110.00000000000001</v>
      </c>
    </row>
    <row r="8" spans="1:15" x14ac:dyDescent="0.35">
      <c r="A8" s="27"/>
      <c r="B8" s="15" t="s">
        <v>13</v>
      </c>
      <c r="C8" s="13">
        <v>1</v>
      </c>
      <c r="D8" s="13">
        <v>32</v>
      </c>
      <c r="E8" s="13">
        <v>27</v>
      </c>
      <c r="F8" s="13">
        <v>1</v>
      </c>
      <c r="G8" s="13">
        <v>14</v>
      </c>
      <c r="H8" s="13">
        <v>14</v>
      </c>
      <c r="I8" s="13">
        <f t="shared" si="1"/>
        <v>2</v>
      </c>
      <c r="J8" s="13">
        <f t="shared" si="2"/>
        <v>46</v>
      </c>
      <c r="K8" s="13">
        <f t="shared" si="3"/>
        <v>41</v>
      </c>
      <c r="L8" s="13">
        <v>141</v>
      </c>
      <c r="M8" s="14">
        <f t="shared" si="4"/>
        <v>32.62411347517731</v>
      </c>
      <c r="N8" s="14">
        <f t="shared" si="5"/>
        <v>29.078014184397162</v>
      </c>
      <c r="O8" s="14">
        <f t="shared" si="6"/>
        <v>89.130434782608688</v>
      </c>
    </row>
    <row r="9" spans="1:15" x14ac:dyDescent="0.35">
      <c r="A9" s="27"/>
      <c r="B9" s="12" t="s">
        <v>14</v>
      </c>
      <c r="C9" s="13">
        <v>1</v>
      </c>
      <c r="D9" s="13">
        <v>16</v>
      </c>
      <c r="E9" s="13">
        <v>13</v>
      </c>
      <c r="F9" s="13">
        <v>0</v>
      </c>
      <c r="G9" s="13">
        <v>0</v>
      </c>
      <c r="H9" s="13"/>
      <c r="I9" s="13">
        <f t="shared" si="1"/>
        <v>1</v>
      </c>
      <c r="J9" s="13">
        <f t="shared" si="2"/>
        <v>16</v>
      </c>
      <c r="K9" s="13">
        <f t="shared" si="3"/>
        <v>13</v>
      </c>
      <c r="L9" s="13">
        <v>78</v>
      </c>
      <c r="M9" s="14">
        <f t="shared" si="4"/>
        <v>20.512820512820511</v>
      </c>
      <c r="N9" s="14">
        <f t="shared" si="5"/>
        <v>16.666666666666664</v>
      </c>
      <c r="O9" s="14">
        <f t="shared" si="6"/>
        <v>81.25</v>
      </c>
    </row>
    <row r="10" spans="1:15" x14ac:dyDescent="0.35">
      <c r="A10" s="27"/>
      <c r="B10" s="15" t="s">
        <v>15</v>
      </c>
      <c r="C10" s="13">
        <v>1</v>
      </c>
      <c r="D10" s="13">
        <v>26</v>
      </c>
      <c r="E10" s="13">
        <v>23</v>
      </c>
      <c r="F10" s="13">
        <v>1</v>
      </c>
      <c r="G10" s="13">
        <v>22</v>
      </c>
      <c r="H10" s="13">
        <v>3</v>
      </c>
      <c r="I10" s="13">
        <f t="shared" si="1"/>
        <v>2</v>
      </c>
      <c r="J10" s="13">
        <f t="shared" si="2"/>
        <v>48</v>
      </c>
      <c r="K10" s="13">
        <f t="shared" si="3"/>
        <v>26</v>
      </c>
      <c r="L10" s="13">
        <v>87</v>
      </c>
      <c r="M10" s="14">
        <f t="shared" si="4"/>
        <v>55.172413793103445</v>
      </c>
      <c r="N10" s="14">
        <f t="shared" si="5"/>
        <v>29.885057471264371</v>
      </c>
      <c r="O10" s="14">
        <f t="shared" si="6"/>
        <v>54.166666666666664</v>
      </c>
    </row>
    <row r="11" spans="1:15" x14ac:dyDescent="0.35">
      <c r="A11" s="27"/>
      <c r="B11" s="12" t="s">
        <v>16</v>
      </c>
      <c r="C11" s="13">
        <v>0</v>
      </c>
      <c r="D11" s="13">
        <v>0</v>
      </c>
      <c r="E11" s="13"/>
      <c r="F11" s="13">
        <v>1</v>
      </c>
      <c r="G11" s="13">
        <v>16</v>
      </c>
      <c r="H11" s="13">
        <v>16</v>
      </c>
      <c r="I11" s="13">
        <f t="shared" si="1"/>
        <v>1</v>
      </c>
      <c r="J11" s="13">
        <f t="shared" si="2"/>
        <v>16</v>
      </c>
      <c r="K11" s="13">
        <f t="shared" si="3"/>
        <v>16</v>
      </c>
      <c r="L11" s="13">
        <v>104</v>
      </c>
      <c r="M11" s="14">
        <f t="shared" si="4"/>
        <v>15.384615384615385</v>
      </c>
      <c r="N11" s="14">
        <f t="shared" si="5"/>
        <v>15.384615384615385</v>
      </c>
      <c r="O11" s="14">
        <f t="shared" si="6"/>
        <v>100</v>
      </c>
    </row>
    <row r="12" spans="1:15" x14ac:dyDescent="0.35">
      <c r="A12" s="27"/>
      <c r="B12" s="12" t="s">
        <v>17</v>
      </c>
      <c r="C12" s="13">
        <v>0</v>
      </c>
      <c r="D12" s="13">
        <v>0</v>
      </c>
      <c r="E12" s="13"/>
      <c r="F12" s="13">
        <v>0</v>
      </c>
      <c r="G12" s="13">
        <v>0</v>
      </c>
      <c r="H12" s="13"/>
      <c r="I12" s="13">
        <f t="shared" si="1"/>
        <v>0</v>
      </c>
      <c r="J12" s="13">
        <f t="shared" si="2"/>
        <v>0</v>
      </c>
      <c r="K12" s="13">
        <f t="shared" si="3"/>
        <v>0</v>
      </c>
      <c r="L12" s="13">
        <v>3</v>
      </c>
      <c r="M12" s="14">
        <f t="shared" si="4"/>
        <v>0</v>
      </c>
      <c r="N12" s="14">
        <f t="shared" si="5"/>
        <v>0</v>
      </c>
      <c r="O12" s="14"/>
    </row>
    <row r="13" spans="1:15" x14ac:dyDescent="0.35">
      <c r="A13" s="27"/>
      <c r="B13" s="12" t="s">
        <v>18</v>
      </c>
      <c r="C13" s="13">
        <v>1</v>
      </c>
      <c r="D13" s="13">
        <v>10</v>
      </c>
      <c r="E13" s="13">
        <v>7</v>
      </c>
      <c r="F13" s="13">
        <v>0</v>
      </c>
      <c r="G13" s="13">
        <v>0</v>
      </c>
      <c r="H13" s="13"/>
      <c r="I13" s="13">
        <f t="shared" si="1"/>
        <v>1</v>
      </c>
      <c r="J13" s="13">
        <f t="shared" si="2"/>
        <v>10</v>
      </c>
      <c r="K13" s="13">
        <f t="shared" si="3"/>
        <v>7</v>
      </c>
      <c r="L13" s="13">
        <v>13</v>
      </c>
      <c r="M13" s="14">
        <f t="shared" si="4"/>
        <v>76.923076923076934</v>
      </c>
      <c r="N13" s="14">
        <f t="shared" si="5"/>
        <v>53.846153846153847</v>
      </c>
      <c r="O13" s="14">
        <f t="shared" si="6"/>
        <v>70</v>
      </c>
    </row>
    <row r="14" spans="1:15" x14ac:dyDescent="0.35">
      <c r="A14" s="27"/>
      <c r="B14" s="12" t="s">
        <v>19</v>
      </c>
      <c r="C14" s="13">
        <v>2</v>
      </c>
      <c r="D14" s="13">
        <v>57</v>
      </c>
      <c r="E14" s="13">
        <v>57</v>
      </c>
      <c r="F14" s="13">
        <v>0</v>
      </c>
      <c r="G14" s="13">
        <v>0</v>
      </c>
      <c r="H14" s="13"/>
      <c r="I14" s="13">
        <f t="shared" si="1"/>
        <v>2</v>
      </c>
      <c r="J14" s="13">
        <f t="shared" si="2"/>
        <v>57</v>
      </c>
      <c r="K14" s="13">
        <f t="shared" si="3"/>
        <v>57</v>
      </c>
      <c r="L14" s="13">
        <v>292</v>
      </c>
      <c r="M14" s="14">
        <f t="shared" si="4"/>
        <v>19.520547945205479</v>
      </c>
      <c r="N14" s="14">
        <f t="shared" si="5"/>
        <v>19.520547945205479</v>
      </c>
      <c r="O14" s="14">
        <f t="shared" si="6"/>
        <v>100</v>
      </c>
    </row>
    <row r="15" spans="1:15" x14ac:dyDescent="0.35">
      <c r="A15" s="27"/>
      <c r="B15" s="12" t="s">
        <v>20</v>
      </c>
      <c r="C15" s="13">
        <v>0</v>
      </c>
      <c r="D15" s="13">
        <v>0</v>
      </c>
      <c r="E15" s="13"/>
      <c r="F15" s="13">
        <v>0</v>
      </c>
      <c r="G15" s="13">
        <v>0</v>
      </c>
      <c r="H15" s="13"/>
      <c r="I15" s="13">
        <f t="shared" si="1"/>
        <v>0</v>
      </c>
      <c r="J15" s="13">
        <f t="shared" si="2"/>
        <v>0</v>
      </c>
      <c r="K15" s="13">
        <f t="shared" si="3"/>
        <v>0</v>
      </c>
      <c r="L15" s="13">
        <v>28</v>
      </c>
      <c r="M15" s="14">
        <f t="shared" si="4"/>
        <v>0</v>
      </c>
      <c r="N15" s="14">
        <f t="shared" si="5"/>
        <v>0</v>
      </c>
      <c r="O15" s="14"/>
    </row>
    <row r="16" spans="1:15" x14ac:dyDescent="0.35">
      <c r="A16" s="27"/>
      <c r="B16" s="15" t="s">
        <v>21</v>
      </c>
      <c r="C16" s="13">
        <v>1</v>
      </c>
      <c r="D16" s="13">
        <v>20</v>
      </c>
      <c r="E16" s="13">
        <v>10</v>
      </c>
      <c r="F16" s="13">
        <v>0</v>
      </c>
      <c r="G16" s="13">
        <v>0</v>
      </c>
      <c r="H16" s="13"/>
      <c r="I16" s="13">
        <f t="shared" si="1"/>
        <v>1</v>
      </c>
      <c r="J16" s="13">
        <f t="shared" si="2"/>
        <v>20</v>
      </c>
      <c r="K16" s="13">
        <f t="shared" si="3"/>
        <v>10</v>
      </c>
      <c r="L16" s="13">
        <v>79</v>
      </c>
      <c r="M16" s="14">
        <f t="shared" si="4"/>
        <v>25.316455696202532</v>
      </c>
      <c r="N16" s="14">
        <f t="shared" si="5"/>
        <v>12.658227848101266</v>
      </c>
      <c r="O16" s="14">
        <f t="shared" si="6"/>
        <v>50</v>
      </c>
    </row>
    <row r="17" spans="1:15" x14ac:dyDescent="0.35">
      <c r="A17" s="27"/>
      <c r="B17" s="12" t="s">
        <v>22</v>
      </c>
      <c r="C17" s="13">
        <v>1</v>
      </c>
      <c r="D17" s="13">
        <v>20</v>
      </c>
      <c r="E17" s="13">
        <v>23</v>
      </c>
      <c r="F17" s="13">
        <v>0</v>
      </c>
      <c r="G17" s="13">
        <v>0</v>
      </c>
      <c r="H17" s="13"/>
      <c r="I17" s="13">
        <f t="shared" si="1"/>
        <v>1</v>
      </c>
      <c r="J17" s="13">
        <f t="shared" si="2"/>
        <v>20</v>
      </c>
      <c r="K17" s="13">
        <f t="shared" si="3"/>
        <v>23</v>
      </c>
      <c r="L17" s="13">
        <v>113</v>
      </c>
      <c r="M17" s="14">
        <f t="shared" si="4"/>
        <v>17.699115044247787</v>
      </c>
      <c r="N17" s="14">
        <f t="shared" si="5"/>
        <v>20.353982300884958</v>
      </c>
      <c r="O17" s="14">
        <f t="shared" si="6"/>
        <v>114.99999999999999</v>
      </c>
    </row>
    <row r="18" spans="1:15" x14ac:dyDescent="0.35">
      <c r="A18" s="27"/>
      <c r="B18" s="12" t="s">
        <v>23</v>
      </c>
      <c r="C18" s="13">
        <v>1</v>
      </c>
      <c r="D18" s="13">
        <v>7</v>
      </c>
      <c r="E18" s="13">
        <v>3</v>
      </c>
      <c r="F18" s="13">
        <v>0</v>
      </c>
      <c r="G18" s="13">
        <v>0</v>
      </c>
      <c r="H18" s="13"/>
      <c r="I18" s="13">
        <f t="shared" si="1"/>
        <v>1</v>
      </c>
      <c r="J18" s="13">
        <f t="shared" si="2"/>
        <v>7</v>
      </c>
      <c r="K18" s="13">
        <f t="shared" si="3"/>
        <v>3</v>
      </c>
      <c r="L18" s="13">
        <v>11</v>
      </c>
      <c r="M18" s="14">
        <f t="shared" si="4"/>
        <v>63.636363636363633</v>
      </c>
      <c r="N18" s="14">
        <f t="shared" si="5"/>
        <v>27.27272727272727</v>
      </c>
      <c r="O18" s="14">
        <f t="shared" si="6"/>
        <v>42.857142857142854</v>
      </c>
    </row>
    <row r="19" spans="1:15" x14ac:dyDescent="0.35">
      <c r="A19" s="27"/>
      <c r="B19" s="12" t="s">
        <v>24</v>
      </c>
      <c r="C19" s="13">
        <v>1</v>
      </c>
      <c r="D19" s="13">
        <v>48</v>
      </c>
      <c r="E19" s="13">
        <v>43</v>
      </c>
      <c r="F19" s="13">
        <v>0</v>
      </c>
      <c r="G19" s="13">
        <v>0</v>
      </c>
      <c r="H19" s="13"/>
      <c r="I19" s="13">
        <f t="shared" si="1"/>
        <v>1</v>
      </c>
      <c r="J19" s="13">
        <f t="shared" si="2"/>
        <v>48</v>
      </c>
      <c r="K19" s="13">
        <f t="shared" si="3"/>
        <v>43</v>
      </c>
      <c r="L19" s="13">
        <v>172</v>
      </c>
      <c r="M19" s="14">
        <f t="shared" si="4"/>
        <v>27.906976744186046</v>
      </c>
      <c r="N19" s="14">
        <f t="shared" si="5"/>
        <v>25</v>
      </c>
      <c r="O19" s="14">
        <f t="shared" si="6"/>
        <v>89.583333333333343</v>
      </c>
    </row>
    <row r="20" spans="1:15" x14ac:dyDescent="0.35">
      <c r="A20" s="27"/>
      <c r="B20" s="12" t="s">
        <v>25</v>
      </c>
      <c r="C20" s="13">
        <v>1</v>
      </c>
      <c r="D20" s="13">
        <v>23</v>
      </c>
      <c r="E20" s="13">
        <v>15</v>
      </c>
      <c r="F20" s="13">
        <v>0</v>
      </c>
      <c r="G20" s="13">
        <v>0</v>
      </c>
      <c r="H20" s="13"/>
      <c r="I20" s="13">
        <f t="shared" si="1"/>
        <v>1</v>
      </c>
      <c r="J20" s="13">
        <f t="shared" si="2"/>
        <v>23</v>
      </c>
      <c r="K20" s="13">
        <f t="shared" si="3"/>
        <v>15</v>
      </c>
      <c r="L20" s="13">
        <v>82</v>
      </c>
      <c r="M20" s="14">
        <f t="shared" si="4"/>
        <v>28.04878048780488</v>
      </c>
      <c r="N20" s="14">
        <f t="shared" si="5"/>
        <v>18.292682926829269</v>
      </c>
      <c r="O20" s="14">
        <f t="shared" si="6"/>
        <v>65.217391304347828</v>
      </c>
    </row>
    <row r="21" spans="1:15" x14ac:dyDescent="0.35">
      <c r="A21" s="27"/>
      <c r="B21" s="12" t="s">
        <v>26</v>
      </c>
      <c r="C21" s="13">
        <v>1</v>
      </c>
      <c r="D21" s="13">
        <v>36</v>
      </c>
      <c r="E21" s="13">
        <v>22</v>
      </c>
      <c r="F21" s="13">
        <v>0</v>
      </c>
      <c r="G21" s="13">
        <v>0</v>
      </c>
      <c r="H21" s="13"/>
      <c r="I21" s="13">
        <f t="shared" si="1"/>
        <v>1</v>
      </c>
      <c r="J21" s="13">
        <f t="shared" si="2"/>
        <v>36</v>
      </c>
      <c r="K21" s="13">
        <f t="shared" si="3"/>
        <v>22</v>
      </c>
      <c r="L21" s="13">
        <v>174</v>
      </c>
      <c r="M21" s="14">
        <f t="shared" si="4"/>
        <v>20.689655172413794</v>
      </c>
      <c r="N21" s="14">
        <f t="shared" si="5"/>
        <v>12.643678160919542</v>
      </c>
      <c r="O21" s="14">
        <f t="shared" si="6"/>
        <v>61.111111111111114</v>
      </c>
    </row>
    <row r="22" spans="1:15" x14ac:dyDescent="0.35">
      <c r="A22" s="27"/>
      <c r="B22" s="15" t="s">
        <v>27</v>
      </c>
      <c r="C22" s="13">
        <v>0</v>
      </c>
      <c r="D22" s="13">
        <v>0</v>
      </c>
      <c r="E22" s="13"/>
      <c r="F22" s="13">
        <v>1</v>
      </c>
      <c r="G22" s="13">
        <v>21</v>
      </c>
      <c r="H22" s="13">
        <v>19</v>
      </c>
      <c r="I22" s="13">
        <f t="shared" si="1"/>
        <v>1</v>
      </c>
      <c r="J22" s="13">
        <f t="shared" si="2"/>
        <v>21</v>
      </c>
      <c r="K22" s="13">
        <f t="shared" si="3"/>
        <v>19</v>
      </c>
      <c r="L22" s="13">
        <v>100</v>
      </c>
      <c r="M22" s="14">
        <f t="shared" si="4"/>
        <v>21</v>
      </c>
      <c r="N22" s="14">
        <f t="shared" si="5"/>
        <v>19</v>
      </c>
      <c r="O22" s="14">
        <f t="shared" si="6"/>
        <v>90.476190476190482</v>
      </c>
    </row>
    <row r="23" spans="1:15" x14ac:dyDescent="0.35">
      <c r="A23" s="27"/>
      <c r="B23" s="12" t="s">
        <v>28</v>
      </c>
      <c r="C23" s="13">
        <v>0</v>
      </c>
      <c r="D23" s="13">
        <v>0</v>
      </c>
      <c r="E23" s="13"/>
      <c r="F23" s="13">
        <v>0</v>
      </c>
      <c r="G23" s="13">
        <v>0</v>
      </c>
      <c r="H23" s="13"/>
      <c r="I23" s="13">
        <f t="shared" si="1"/>
        <v>0</v>
      </c>
      <c r="J23" s="13">
        <f t="shared" si="2"/>
        <v>0</v>
      </c>
      <c r="K23" s="13">
        <f t="shared" si="3"/>
        <v>0</v>
      </c>
      <c r="L23" s="13">
        <v>9</v>
      </c>
      <c r="M23" s="14">
        <f t="shared" si="4"/>
        <v>0</v>
      </c>
      <c r="N23" s="14">
        <f t="shared" si="5"/>
        <v>0</v>
      </c>
      <c r="O23" s="14"/>
    </row>
    <row r="24" spans="1:15" x14ac:dyDescent="0.35">
      <c r="A24" s="27"/>
      <c r="B24" s="12" t="s">
        <v>29</v>
      </c>
      <c r="C24" s="13">
        <v>1</v>
      </c>
      <c r="D24" s="13">
        <v>7</v>
      </c>
      <c r="E24" s="13">
        <v>5</v>
      </c>
      <c r="F24" s="13">
        <v>0</v>
      </c>
      <c r="G24" s="13">
        <v>0</v>
      </c>
      <c r="H24" s="13"/>
      <c r="I24" s="13">
        <f t="shared" si="1"/>
        <v>1</v>
      </c>
      <c r="J24" s="13">
        <f t="shared" si="2"/>
        <v>7</v>
      </c>
      <c r="K24" s="13">
        <f t="shared" si="3"/>
        <v>5</v>
      </c>
      <c r="L24" s="13">
        <v>26</v>
      </c>
      <c r="M24" s="14">
        <f t="shared" si="4"/>
        <v>26.923076923076923</v>
      </c>
      <c r="N24" s="14">
        <f t="shared" si="5"/>
        <v>19.230769230769234</v>
      </c>
      <c r="O24" s="14">
        <f t="shared" si="6"/>
        <v>71.428571428571431</v>
      </c>
    </row>
    <row r="25" spans="1:15" x14ac:dyDescent="0.35">
      <c r="A25" s="27"/>
      <c r="B25" s="12" t="s">
        <v>30</v>
      </c>
      <c r="C25" s="13">
        <v>1</v>
      </c>
      <c r="D25" s="13">
        <v>23</v>
      </c>
      <c r="E25" s="13">
        <v>21</v>
      </c>
      <c r="F25" s="13">
        <v>0</v>
      </c>
      <c r="G25" s="13">
        <v>0</v>
      </c>
      <c r="H25" s="13"/>
      <c r="I25" s="13">
        <f t="shared" si="1"/>
        <v>1</v>
      </c>
      <c r="J25" s="13">
        <f t="shared" si="2"/>
        <v>23</v>
      </c>
      <c r="K25" s="13">
        <f t="shared" si="3"/>
        <v>21</v>
      </c>
      <c r="L25" s="13">
        <v>67</v>
      </c>
      <c r="M25" s="14">
        <f t="shared" si="4"/>
        <v>34.328358208955223</v>
      </c>
      <c r="N25" s="14">
        <f t="shared" si="5"/>
        <v>31.343283582089555</v>
      </c>
      <c r="O25" s="14">
        <f t="shared" si="6"/>
        <v>91.304347826086953</v>
      </c>
    </row>
    <row r="26" spans="1:15" x14ac:dyDescent="0.35">
      <c r="A26" s="27"/>
      <c r="B26" s="12" t="s">
        <v>31</v>
      </c>
      <c r="C26" s="13">
        <v>0</v>
      </c>
      <c r="D26" s="13">
        <v>0</v>
      </c>
      <c r="E26" s="13"/>
      <c r="F26" s="13">
        <v>1</v>
      </c>
      <c r="G26" s="13">
        <v>8</v>
      </c>
      <c r="H26" s="13">
        <v>6</v>
      </c>
      <c r="I26" s="13">
        <f t="shared" si="1"/>
        <v>1</v>
      </c>
      <c r="J26" s="13">
        <f t="shared" si="2"/>
        <v>8</v>
      </c>
      <c r="K26" s="13">
        <f t="shared" si="3"/>
        <v>6</v>
      </c>
      <c r="L26" s="13">
        <v>26</v>
      </c>
      <c r="M26" s="14">
        <f t="shared" si="4"/>
        <v>30.76923076923077</v>
      </c>
      <c r="N26" s="14">
        <f t="shared" si="5"/>
        <v>23.076923076923077</v>
      </c>
      <c r="O26" s="14">
        <f t="shared" si="6"/>
        <v>75</v>
      </c>
    </row>
    <row r="27" spans="1:15" s="19" customFormat="1" x14ac:dyDescent="0.35">
      <c r="A27" s="16" t="s">
        <v>32</v>
      </c>
      <c r="B27" s="16"/>
      <c r="C27" s="17">
        <f t="shared" ref="C27:H27" si="7">SUBTOTAL(9,C3:C26)</f>
        <v>16</v>
      </c>
      <c r="D27" s="17">
        <f t="shared" si="7"/>
        <v>366</v>
      </c>
      <c r="E27" s="17">
        <f t="shared" si="7"/>
        <v>312</v>
      </c>
      <c r="F27" s="17">
        <f t="shared" si="7"/>
        <v>6</v>
      </c>
      <c r="G27" s="17">
        <f t="shared" si="7"/>
        <v>89</v>
      </c>
      <c r="H27" s="17">
        <f t="shared" si="7"/>
        <v>66</v>
      </c>
      <c r="I27" s="17">
        <f t="shared" ref="I27:K27" si="8">SUBTOTAL(9,I3:I26)</f>
        <v>22</v>
      </c>
      <c r="J27" s="17">
        <f t="shared" ref="J27" si="9">SUBTOTAL(9,J3:J26)</f>
        <v>455</v>
      </c>
      <c r="K27" s="17">
        <f t="shared" si="8"/>
        <v>378</v>
      </c>
      <c r="L27" s="17">
        <f>SUM(L3:L26)</f>
        <v>1968</v>
      </c>
      <c r="M27" s="18">
        <f t="shared" si="4"/>
        <v>23.119918699186993</v>
      </c>
      <c r="N27" s="18">
        <f t="shared" si="5"/>
        <v>19.207317073170731</v>
      </c>
      <c r="O27" s="18">
        <f t="shared" si="6"/>
        <v>83.07692307692308</v>
      </c>
    </row>
    <row r="28" spans="1:15" ht="39" x14ac:dyDescent="0.35">
      <c r="A28" s="10" t="s">
        <v>349</v>
      </c>
      <c r="B28" s="12" t="s">
        <v>33</v>
      </c>
      <c r="C28" s="13">
        <v>9</v>
      </c>
      <c r="D28" s="13">
        <v>393</v>
      </c>
      <c r="E28" s="13">
        <v>370</v>
      </c>
      <c r="F28" s="13">
        <v>19</v>
      </c>
      <c r="G28" s="13">
        <v>498</v>
      </c>
      <c r="H28" s="13">
        <v>444</v>
      </c>
      <c r="I28" s="13">
        <f t="shared" ref="I28" si="10">SUM(C28,F28)</f>
        <v>28</v>
      </c>
      <c r="J28" s="13">
        <f t="shared" ref="J28" si="11">SUM(D28,G28)</f>
        <v>891</v>
      </c>
      <c r="K28" s="13">
        <f t="shared" ref="K28" si="12">SUM(E28,H28)</f>
        <v>814</v>
      </c>
      <c r="L28" s="13">
        <v>2246</v>
      </c>
      <c r="M28" s="14">
        <f t="shared" si="4"/>
        <v>39.670525378450577</v>
      </c>
      <c r="N28" s="14">
        <f t="shared" si="5"/>
        <v>36.24220837043633</v>
      </c>
      <c r="O28" s="14">
        <f t="shared" si="6"/>
        <v>91.358024691358025</v>
      </c>
    </row>
    <row r="29" spans="1:15" s="19" customFormat="1" x14ac:dyDescent="0.35">
      <c r="A29" s="16" t="s">
        <v>34</v>
      </c>
      <c r="B29" s="16"/>
      <c r="C29" s="17">
        <f t="shared" ref="C29:K29" si="13">SUBTOTAL(9,C28:C28)</f>
        <v>9</v>
      </c>
      <c r="D29" s="17">
        <f t="shared" si="13"/>
        <v>393</v>
      </c>
      <c r="E29" s="17">
        <f t="shared" si="13"/>
        <v>370</v>
      </c>
      <c r="F29" s="17">
        <f t="shared" si="13"/>
        <v>19</v>
      </c>
      <c r="G29" s="17">
        <f t="shared" si="13"/>
        <v>498</v>
      </c>
      <c r="H29" s="17">
        <f t="shared" si="13"/>
        <v>444</v>
      </c>
      <c r="I29" s="17">
        <f t="shared" si="13"/>
        <v>28</v>
      </c>
      <c r="J29" s="17">
        <f t="shared" si="13"/>
        <v>891</v>
      </c>
      <c r="K29" s="17">
        <f t="shared" si="13"/>
        <v>814</v>
      </c>
      <c r="L29" s="17">
        <f>SUM(L28)</f>
        <v>2246</v>
      </c>
      <c r="M29" s="18">
        <f t="shared" si="4"/>
        <v>39.670525378450577</v>
      </c>
      <c r="N29" s="18">
        <f t="shared" si="5"/>
        <v>36.24220837043633</v>
      </c>
      <c r="O29" s="18">
        <f t="shared" si="6"/>
        <v>91.358024691358025</v>
      </c>
    </row>
    <row r="30" spans="1:15" x14ac:dyDescent="0.35">
      <c r="A30" s="27" t="s">
        <v>350</v>
      </c>
      <c r="B30" s="12" t="s">
        <v>35</v>
      </c>
      <c r="C30" s="13">
        <v>1</v>
      </c>
      <c r="D30" s="13">
        <v>25</v>
      </c>
      <c r="E30" s="13">
        <v>24</v>
      </c>
      <c r="F30" s="13">
        <v>0</v>
      </c>
      <c r="G30" s="13">
        <v>0</v>
      </c>
      <c r="H30" s="13"/>
      <c r="I30" s="13">
        <f t="shared" ref="I30:I50" si="14">SUM(C30,F30)</f>
        <v>1</v>
      </c>
      <c r="J30" s="13">
        <f t="shared" ref="J30:J50" si="15">SUM(D30,G30)</f>
        <v>25</v>
      </c>
      <c r="K30" s="13">
        <f t="shared" ref="K30:K50" si="16">SUM(E30,H30)</f>
        <v>24</v>
      </c>
      <c r="L30" s="13">
        <v>36</v>
      </c>
      <c r="M30" s="14">
        <f t="shared" si="4"/>
        <v>69.444444444444443</v>
      </c>
      <c r="N30" s="14">
        <f t="shared" si="5"/>
        <v>66.666666666666657</v>
      </c>
      <c r="O30" s="14">
        <f t="shared" si="6"/>
        <v>96</v>
      </c>
    </row>
    <row r="31" spans="1:15" x14ac:dyDescent="0.35">
      <c r="A31" s="27"/>
      <c r="B31" s="12" t="s">
        <v>36</v>
      </c>
      <c r="C31" s="13">
        <v>0</v>
      </c>
      <c r="D31" s="13">
        <v>0</v>
      </c>
      <c r="E31" s="13"/>
      <c r="F31" s="13">
        <v>0</v>
      </c>
      <c r="G31" s="13">
        <v>0</v>
      </c>
      <c r="H31" s="13"/>
      <c r="I31" s="13">
        <f t="shared" si="14"/>
        <v>0</v>
      </c>
      <c r="J31" s="13">
        <f t="shared" si="15"/>
        <v>0</v>
      </c>
      <c r="K31" s="13">
        <f t="shared" si="16"/>
        <v>0</v>
      </c>
      <c r="L31" s="13">
        <v>37</v>
      </c>
      <c r="M31" s="14">
        <f t="shared" si="4"/>
        <v>0</v>
      </c>
      <c r="N31" s="14">
        <f t="shared" si="5"/>
        <v>0</v>
      </c>
      <c r="O31" s="14"/>
    </row>
    <row r="32" spans="1:15" x14ac:dyDescent="0.35">
      <c r="A32" s="27"/>
      <c r="B32" s="12" t="s">
        <v>37</v>
      </c>
      <c r="C32" s="13">
        <v>0</v>
      </c>
      <c r="D32" s="13">
        <v>0</v>
      </c>
      <c r="E32" s="13"/>
      <c r="F32" s="13">
        <v>1</v>
      </c>
      <c r="G32" s="13">
        <v>11</v>
      </c>
      <c r="H32" s="13">
        <v>11</v>
      </c>
      <c r="I32" s="13">
        <f t="shared" si="14"/>
        <v>1</v>
      </c>
      <c r="J32" s="13">
        <f t="shared" si="15"/>
        <v>11</v>
      </c>
      <c r="K32" s="13">
        <f t="shared" si="16"/>
        <v>11</v>
      </c>
      <c r="L32" s="13">
        <v>45</v>
      </c>
      <c r="M32" s="14">
        <f t="shared" si="4"/>
        <v>24.444444444444443</v>
      </c>
      <c r="N32" s="14">
        <f t="shared" si="5"/>
        <v>24.444444444444443</v>
      </c>
      <c r="O32" s="14">
        <f t="shared" si="6"/>
        <v>100</v>
      </c>
    </row>
    <row r="33" spans="1:15" x14ac:dyDescent="0.35">
      <c r="A33" s="27"/>
      <c r="B33" s="15" t="s">
        <v>38</v>
      </c>
      <c r="C33" s="13">
        <v>1</v>
      </c>
      <c r="D33" s="13">
        <v>32</v>
      </c>
      <c r="E33" s="13">
        <v>32</v>
      </c>
      <c r="F33" s="13">
        <v>1</v>
      </c>
      <c r="G33" s="13">
        <v>9</v>
      </c>
      <c r="H33" s="13">
        <v>6</v>
      </c>
      <c r="I33" s="13">
        <f t="shared" si="14"/>
        <v>2</v>
      </c>
      <c r="J33" s="13">
        <f t="shared" si="15"/>
        <v>41</v>
      </c>
      <c r="K33" s="13">
        <f t="shared" si="16"/>
        <v>38</v>
      </c>
      <c r="L33" s="13">
        <v>185</v>
      </c>
      <c r="M33" s="14">
        <f t="shared" si="4"/>
        <v>22.162162162162165</v>
      </c>
      <c r="N33" s="14">
        <f t="shared" si="5"/>
        <v>20.54054054054054</v>
      </c>
      <c r="O33" s="14">
        <f t="shared" si="6"/>
        <v>92.682926829268297</v>
      </c>
    </row>
    <row r="34" spans="1:15" x14ac:dyDescent="0.35">
      <c r="A34" s="27"/>
      <c r="B34" s="12" t="s">
        <v>39</v>
      </c>
      <c r="C34" s="13">
        <v>0</v>
      </c>
      <c r="D34" s="13">
        <v>0</v>
      </c>
      <c r="E34" s="13"/>
      <c r="F34" s="13">
        <v>3</v>
      </c>
      <c r="G34" s="13">
        <v>33</v>
      </c>
      <c r="H34" s="13">
        <v>35</v>
      </c>
      <c r="I34" s="13">
        <f t="shared" si="14"/>
        <v>3</v>
      </c>
      <c r="J34" s="13">
        <f t="shared" si="15"/>
        <v>33</v>
      </c>
      <c r="K34" s="13">
        <f t="shared" si="16"/>
        <v>35</v>
      </c>
      <c r="L34" s="13">
        <v>44</v>
      </c>
      <c r="M34" s="14">
        <f t="shared" si="4"/>
        <v>75</v>
      </c>
      <c r="N34" s="14">
        <f t="shared" si="5"/>
        <v>79.545454545454547</v>
      </c>
      <c r="O34" s="14">
        <f t="shared" si="6"/>
        <v>106.06060606060606</v>
      </c>
    </row>
    <row r="35" spans="1:15" x14ac:dyDescent="0.35">
      <c r="A35" s="27"/>
      <c r="B35" s="12" t="s">
        <v>40</v>
      </c>
      <c r="C35" s="13">
        <v>1</v>
      </c>
      <c r="D35" s="13">
        <v>54</v>
      </c>
      <c r="E35" s="13">
        <v>54</v>
      </c>
      <c r="F35" s="13">
        <v>0</v>
      </c>
      <c r="G35" s="13">
        <v>0</v>
      </c>
      <c r="H35" s="13"/>
      <c r="I35" s="13">
        <f t="shared" si="14"/>
        <v>1</v>
      </c>
      <c r="J35" s="13">
        <f t="shared" si="15"/>
        <v>54</v>
      </c>
      <c r="K35" s="13">
        <f t="shared" si="16"/>
        <v>54</v>
      </c>
      <c r="L35" s="13">
        <v>391</v>
      </c>
      <c r="M35" s="14">
        <f t="shared" si="4"/>
        <v>13.810741687979538</v>
      </c>
      <c r="N35" s="14">
        <f t="shared" si="5"/>
        <v>13.810741687979538</v>
      </c>
      <c r="O35" s="14">
        <f t="shared" si="6"/>
        <v>100</v>
      </c>
    </row>
    <row r="36" spans="1:15" x14ac:dyDescent="0.35">
      <c r="A36" s="27"/>
      <c r="B36" s="12" t="s">
        <v>41</v>
      </c>
      <c r="C36" s="13">
        <v>0</v>
      </c>
      <c r="D36" s="13">
        <v>0</v>
      </c>
      <c r="E36" s="13"/>
      <c r="F36" s="13">
        <v>0</v>
      </c>
      <c r="G36" s="13">
        <v>0</v>
      </c>
      <c r="H36" s="13"/>
      <c r="I36" s="13">
        <f t="shared" si="14"/>
        <v>0</v>
      </c>
      <c r="J36" s="13">
        <f t="shared" si="15"/>
        <v>0</v>
      </c>
      <c r="K36" s="13">
        <f t="shared" si="16"/>
        <v>0</v>
      </c>
      <c r="L36" s="13">
        <v>0</v>
      </c>
      <c r="M36" s="14"/>
      <c r="N36" s="14"/>
      <c r="O36" s="14"/>
    </row>
    <row r="37" spans="1:15" x14ac:dyDescent="0.35">
      <c r="A37" s="27"/>
      <c r="B37" s="12" t="s">
        <v>42</v>
      </c>
      <c r="C37" s="13">
        <v>0</v>
      </c>
      <c r="D37" s="13">
        <v>0</v>
      </c>
      <c r="E37" s="13"/>
      <c r="F37" s="13">
        <v>0</v>
      </c>
      <c r="G37" s="13">
        <v>0</v>
      </c>
      <c r="H37" s="13"/>
      <c r="I37" s="13">
        <f t="shared" si="14"/>
        <v>0</v>
      </c>
      <c r="J37" s="13">
        <f t="shared" si="15"/>
        <v>0</v>
      </c>
      <c r="K37" s="13">
        <f t="shared" si="16"/>
        <v>0</v>
      </c>
      <c r="L37" s="13">
        <v>14</v>
      </c>
      <c r="M37" s="14"/>
      <c r="N37" s="14"/>
      <c r="O37" s="14"/>
    </row>
    <row r="38" spans="1:15" x14ac:dyDescent="0.35">
      <c r="A38" s="27"/>
      <c r="B38" s="12" t="s">
        <v>43</v>
      </c>
      <c r="C38" s="13">
        <v>0</v>
      </c>
      <c r="D38" s="13">
        <v>0</v>
      </c>
      <c r="E38" s="13"/>
      <c r="F38" s="13">
        <v>0</v>
      </c>
      <c r="G38" s="13">
        <v>0</v>
      </c>
      <c r="H38" s="13"/>
      <c r="I38" s="13">
        <f t="shared" si="14"/>
        <v>0</v>
      </c>
      <c r="J38" s="13">
        <f t="shared" si="15"/>
        <v>0</v>
      </c>
      <c r="K38" s="13">
        <f t="shared" si="16"/>
        <v>0</v>
      </c>
      <c r="L38" s="13">
        <v>5</v>
      </c>
      <c r="M38" s="14"/>
      <c r="N38" s="14"/>
      <c r="O38" s="14"/>
    </row>
    <row r="39" spans="1:15" x14ac:dyDescent="0.35">
      <c r="A39" s="27"/>
      <c r="B39" s="12" t="s">
        <v>44</v>
      </c>
      <c r="C39" s="13">
        <v>0</v>
      </c>
      <c r="D39" s="13">
        <v>0</v>
      </c>
      <c r="E39" s="13"/>
      <c r="F39" s="13">
        <v>0</v>
      </c>
      <c r="G39" s="13">
        <v>0</v>
      </c>
      <c r="H39" s="13"/>
      <c r="I39" s="13">
        <f t="shared" si="14"/>
        <v>0</v>
      </c>
      <c r="J39" s="13">
        <f t="shared" si="15"/>
        <v>0</v>
      </c>
      <c r="K39" s="13">
        <f t="shared" si="16"/>
        <v>0</v>
      </c>
      <c r="L39" s="13">
        <v>43</v>
      </c>
      <c r="M39" s="14"/>
      <c r="N39" s="14"/>
      <c r="O39" s="14"/>
    </row>
    <row r="40" spans="1:15" x14ac:dyDescent="0.35">
      <c r="A40" s="27"/>
      <c r="B40" s="12" t="s">
        <v>45</v>
      </c>
      <c r="C40" s="13">
        <v>1</v>
      </c>
      <c r="D40" s="13">
        <v>36</v>
      </c>
      <c r="E40" s="13">
        <v>27</v>
      </c>
      <c r="F40" s="13">
        <v>0</v>
      </c>
      <c r="G40" s="13">
        <v>0</v>
      </c>
      <c r="H40" s="13"/>
      <c r="I40" s="13">
        <f t="shared" si="14"/>
        <v>1</v>
      </c>
      <c r="J40" s="13">
        <f t="shared" si="15"/>
        <v>36</v>
      </c>
      <c r="K40" s="13">
        <f t="shared" si="16"/>
        <v>27</v>
      </c>
      <c r="L40" s="13">
        <v>105</v>
      </c>
      <c r="M40" s="14">
        <f t="shared" si="4"/>
        <v>34.285714285714285</v>
      </c>
      <c r="N40" s="14">
        <f t="shared" si="5"/>
        <v>25.714285714285712</v>
      </c>
      <c r="O40" s="14">
        <f t="shared" si="6"/>
        <v>75</v>
      </c>
    </row>
    <row r="41" spans="1:15" x14ac:dyDescent="0.35">
      <c r="A41" s="27"/>
      <c r="B41" s="15" t="s">
        <v>46</v>
      </c>
      <c r="C41" s="13">
        <v>0</v>
      </c>
      <c r="D41" s="13">
        <v>0</v>
      </c>
      <c r="E41" s="13"/>
      <c r="F41" s="13">
        <v>3</v>
      </c>
      <c r="G41" s="13">
        <v>52</v>
      </c>
      <c r="H41" s="13">
        <v>45</v>
      </c>
      <c r="I41" s="13">
        <f t="shared" si="14"/>
        <v>3</v>
      </c>
      <c r="J41" s="13">
        <f t="shared" si="15"/>
        <v>52</v>
      </c>
      <c r="K41" s="13">
        <f t="shared" si="16"/>
        <v>45</v>
      </c>
      <c r="L41" s="13">
        <v>95</v>
      </c>
      <c r="M41" s="14">
        <f t="shared" si="4"/>
        <v>54.736842105263165</v>
      </c>
      <c r="N41" s="14">
        <f t="shared" si="5"/>
        <v>47.368421052631575</v>
      </c>
      <c r="O41" s="14">
        <f t="shared" si="6"/>
        <v>86.538461538461547</v>
      </c>
    </row>
    <row r="42" spans="1:15" x14ac:dyDescent="0.35">
      <c r="A42" s="27"/>
      <c r="B42" s="12" t="s">
        <v>47</v>
      </c>
      <c r="C42" s="13">
        <v>0</v>
      </c>
      <c r="D42" s="13">
        <v>0</v>
      </c>
      <c r="E42" s="13"/>
      <c r="F42" s="13">
        <v>0</v>
      </c>
      <c r="G42" s="13">
        <v>0</v>
      </c>
      <c r="H42" s="13"/>
      <c r="I42" s="13">
        <f t="shared" si="14"/>
        <v>0</v>
      </c>
      <c r="J42" s="13">
        <f t="shared" si="15"/>
        <v>0</v>
      </c>
      <c r="K42" s="13">
        <f t="shared" si="16"/>
        <v>0</v>
      </c>
      <c r="L42" s="13">
        <v>5</v>
      </c>
      <c r="M42" s="14">
        <f t="shared" si="4"/>
        <v>0</v>
      </c>
      <c r="N42" s="14">
        <f t="shared" si="5"/>
        <v>0</v>
      </c>
      <c r="O42" s="14"/>
    </row>
    <row r="43" spans="1:15" x14ac:dyDescent="0.35">
      <c r="A43" s="27"/>
      <c r="B43" s="12" t="s">
        <v>48</v>
      </c>
      <c r="C43" s="13">
        <v>1</v>
      </c>
      <c r="D43" s="13">
        <v>20</v>
      </c>
      <c r="E43" s="13">
        <v>15</v>
      </c>
      <c r="F43" s="13">
        <v>0</v>
      </c>
      <c r="G43" s="13">
        <v>0</v>
      </c>
      <c r="H43" s="13"/>
      <c r="I43" s="13">
        <f t="shared" si="14"/>
        <v>1</v>
      </c>
      <c r="J43" s="13">
        <f t="shared" si="15"/>
        <v>20</v>
      </c>
      <c r="K43" s="13">
        <f t="shared" si="16"/>
        <v>15</v>
      </c>
      <c r="L43" s="13">
        <v>35</v>
      </c>
      <c r="M43" s="14">
        <f t="shared" si="4"/>
        <v>57.142857142857139</v>
      </c>
      <c r="N43" s="14">
        <f t="shared" si="5"/>
        <v>42.857142857142854</v>
      </c>
      <c r="O43" s="14">
        <f t="shared" si="6"/>
        <v>75</v>
      </c>
    </row>
    <row r="44" spans="1:15" x14ac:dyDescent="0.35">
      <c r="A44" s="27"/>
      <c r="B44" s="12" t="s">
        <v>49</v>
      </c>
      <c r="C44" s="13">
        <v>0</v>
      </c>
      <c r="D44" s="13">
        <v>0</v>
      </c>
      <c r="E44" s="13"/>
      <c r="F44" s="13">
        <v>0</v>
      </c>
      <c r="G44" s="13">
        <v>0</v>
      </c>
      <c r="H44" s="13"/>
      <c r="I44" s="13">
        <f t="shared" si="14"/>
        <v>0</v>
      </c>
      <c r="J44" s="13">
        <f t="shared" si="15"/>
        <v>0</v>
      </c>
      <c r="K44" s="13">
        <f t="shared" si="16"/>
        <v>0</v>
      </c>
      <c r="L44" s="13">
        <v>3</v>
      </c>
      <c r="M44" s="14">
        <f t="shared" si="4"/>
        <v>0</v>
      </c>
      <c r="N44" s="14">
        <f t="shared" si="5"/>
        <v>0</v>
      </c>
      <c r="O44" s="14"/>
    </row>
    <row r="45" spans="1:15" x14ac:dyDescent="0.35">
      <c r="A45" s="27"/>
      <c r="B45" s="12" t="s">
        <v>50</v>
      </c>
      <c r="C45" s="13">
        <v>1</v>
      </c>
      <c r="D45" s="13">
        <v>21</v>
      </c>
      <c r="E45" s="13">
        <v>21</v>
      </c>
      <c r="F45" s="13">
        <v>0</v>
      </c>
      <c r="G45" s="13">
        <v>0</v>
      </c>
      <c r="H45" s="13"/>
      <c r="I45" s="13">
        <f t="shared" si="14"/>
        <v>1</v>
      </c>
      <c r="J45" s="13">
        <f t="shared" si="15"/>
        <v>21</v>
      </c>
      <c r="K45" s="13">
        <f t="shared" si="16"/>
        <v>21</v>
      </c>
      <c r="L45" s="13">
        <v>98</v>
      </c>
      <c r="M45" s="14">
        <f t="shared" si="4"/>
        <v>21.428571428571427</v>
      </c>
      <c r="N45" s="14">
        <f t="shared" si="5"/>
        <v>21.428571428571427</v>
      </c>
      <c r="O45" s="14">
        <f t="shared" si="6"/>
        <v>100</v>
      </c>
    </row>
    <row r="46" spans="1:15" x14ac:dyDescent="0.35">
      <c r="A46" s="27"/>
      <c r="B46" s="12" t="s">
        <v>51</v>
      </c>
      <c r="C46" s="13">
        <v>1</v>
      </c>
      <c r="D46" s="13">
        <v>42</v>
      </c>
      <c r="E46" s="13">
        <v>49</v>
      </c>
      <c r="F46" s="13">
        <v>0</v>
      </c>
      <c r="G46" s="13">
        <v>0</v>
      </c>
      <c r="H46" s="13"/>
      <c r="I46" s="13">
        <f t="shared" si="14"/>
        <v>1</v>
      </c>
      <c r="J46" s="13">
        <f t="shared" si="15"/>
        <v>42</v>
      </c>
      <c r="K46" s="13">
        <f t="shared" si="16"/>
        <v>49</v>
      </c>
      <c r="L46" s="13">
        <v>292</v>
      </c>
      <c r="M46" s="14">
        <f t="shared" si="4"/>
        <v>14.383561643835616</v>
      </c>
      <c r="N46" s="14">
        <f t="shared" si="5"/>
        <v>16.780821917808218</v>
      </c>
      <c r="O46" s="14">
        <f t="shared" si="6"/>
        <v>116.66666666666667</v>
      </c>
    </row>
    <row r="47" spans="1:15" x14ac:dyDescent="0.35">
      <c r="A47" s="27"/>
      <c r="B47" s="12" t="s">
        <v>52</v>
      </c>
      <c r="C47" s="13">
        <v>1</v>
      </c>
      <c r="D47" s="13">
        <v>23</v>
      </c>
      <c r="E47" s="13">
        <v>21</v>
      </c>
      <c r="F47" s="13">
        <v>0</v>
      </c>
      <c r="G47" s="13">
        <v>0</v>
      </c>
      <c r="H47" s="13"/>
      <c r="I47" s="13">
        <f t="shared" si="14"/>
        <v>1</v>
      </c>
      <c r="J47" s="13">
        <f t="shared" si="15"/>
        <v>23</v>
      </c>
      <c r="K47" s="13">
        <f t="shared" si="16"/>
        <v>21</v>
      </c>
      <c r="L47" s="13">
        <v>59</v>
      </c>
      <c r="M47" s="14">
        <f t="shared" si="4"/>
        <v>38.983050847457626</v>
      </c>
      <c r="N47" s="14">
        <f t="shared" si="5"/>
        <v>35.593220338983052</v>
      </c>
      <c r="O47" s="14">
        <f t="shared" si="6"/>
        <v>91.304347826086953</v>
      </c>
    </row>
    <row r="48" spans="1:15" x14ac:dyDescent="0.35">
      <c r="A48" s="27"/>
      <c r="B48" s="12" t="s">
        <v>53</v>
      </c>
      <c r="C48" s="13">
        <v>1</v>
      </c>
      <c r="D48" s="13">
        <v>25</v>
      </c>
      <c r="E48" s="13">
        <v>25</v>
      </c>
      <c r="F48" s="13">
        <v>0</v>
      </c>
      <c r="G48" s="13">
        <v>0</v>
      </c>
      <c r="H48" s="13"/>
      <c r="I48" s="13">
        <f t="shared" si="14"/>
        <v>1</v>
      </c>
      <c r="J48" s="13">
        <f t="shared" si="15"/>
        <v>25</v>
      </c>
      <c r="K48" s="13">
        <f t="shared" si="16"/>
        <v>25</v>
      </c>
      <c r="L48" s="13">
        <v>42</v>
      </c>
      <c r="M48" s="14">
        <f t="shared" si="4"/>
        <v>59.523809523809526</v>
      </c>
      <c r="N48" s="14">
        <f t="shared" si="5"/>
        <v>59.523809523809526</v>
      </c>
      <c r="O48" s="14">
        <f t="shared" si="6"/>
        <v>100</v>
      </c>
    </row>
    <row r="49" spans="1:15" x14ac:dyDescent="0.35">
      <c r="A49" s="27"/>
      <c r="B49" s="12" t="s">
        <v>54</v>
      </c>
      <c r="C49" s="13">
        <v>0</v>
      </c>
      <c r="D49" s="13">
        <v>0</v>
      </c>
      <c r="E49" s="13"/>
      <c r="F49" s="13">
        <v>0</v>
      </c>
      <c r="G49" s="13">
        <v>0</v>
      </c>
      <c r="H49" s="13"/>
      <c r="I49" s="13">
        <f t="shared" si="14"/>
        <v>0</v>
      </c>
      <c r="J49" s="13">
        <f t="shared" si="15"/>
        <v>0</v>
      </c>
      <c r="K49" s="13">
        <f t="shared" si="16"/>
        <v>0</v>
      </c>
      <c r="L49" s="13">
        <v>1</v>
      </c>
      <c r="M49" s="14">
        <f t="shared" si="4"/>
        <v>0</v>
      </c>
      <c r="N49" s="14">
        <f t="shared" si="5"/>
        <v>0</v>
      </c>
      <c r="O49" s="14"/>
    </row>
    <row r="50" spans="1:15" x14ac:dyDescent="0.35">
      <c r="A50" s="27"/>
      <c r="B50" s="12" t="s">
        <v>55</v>
      </c>
      <c r="C50" s="13">
        <v>0</v>
      </c>
      <c r="D50" s="13">
        <v>0</v>
      </c>
      <c r="E50" s="13"/>
      <c r="F50" s="13">
        <v>0</v>
      </c>
      <c r="G50" s="13">
        <v>0</v>
      </c>
      <c r="H50" s="13"/>
      <c r="I50" s="13">
        <f t="shared" si="14"/>
        <v>0</v>
      </c>
      <c r="J50" s="13">
        <f t="shared" si="15"/>
        <v>0</v>
      </c>
      <c r="K50" s="13">
        <f t="shared" si="16"/>
        <v>0</v>
      </c>
      <c r="L50" s="13">
        <v>46</v>
      </c>
      <c r="M50" s="14">
        <f t="shared" si="4"/>
        <v>0</v>
      </c>
      <c r="N50" s="14">
        <f t="shared" si="5"/>
        <v>0</v>
      </c>
      <c r="O50" s="14"/>
    </row>
    <row r="51" spans="1:15" s="19" customFormat="1" x14ac:dyDescent="0.35">
      <c r="A51" s="16" t="s">
        <v>56</v>
      </c>
      <c r="B51" s="16"/>
      <c r="C51" s="17">
        <f t="shared" ref="C51:D51" si="17">SUBTOTAL(9,C30:C50)</f>
        <v>9</v>
      </c>
      <c r="D51" s="17">
        <f t="shared" si="17"/>
        <v>278</v>
      </c>
      <c r="E51" s="17">
        <f t="shared" ref="E51:H51" si="18">SUBTOTAL(9,E30:E50)</f>
        <v>268</v>
      </c>
      <c r="F51" s="17">
        <f t="shared" si="18"/>
        <v>8</v>
      </c>
      <c r="G51" s="17">
        <f t="shared" si="18"/>
        <v>105</v>
      </c>
      <c r="H51" s="17">
        <f t="shared" si="18"/>
        <v>97</v>
      </c>
      <c r="I51" s="17">
        <f t="shared" ref="I51:K51" si="19">SUBTOTAL(9,I30:I50)</f>
        <v>17</v>
      </c>
      <c r="J51" s="17">
        <f t="shared" si="19"/>
        <v>383</v>
      </c>
      <c r="K51" s="17">
        <f t="shared" si="19"/>
        <v>365</v>
      </c>
      <c r="L51" s="17">
        <f t="shared" ref="L51" si="20">SUBTOTAL(9,L30:L50)</f>
        <v>1581</v>
      </c>
      <c r="M51" s="18">
        <f t="shared" si="4"/>
        <v>24.225173940543961</v>
      </c>
      <c r="N51" s="18">
        <f t="shared" si="5"/>
        <v>23.086654016445287</v>
      </c>
      <c r="O51" s="18">
        <f t="shared" si="6"/>
        <v>95.300261096605738</v>
      </c>
    </row>
    <row r="52" spans="1:15" s="19" customFormat="1" x14ac:dyDescent="0.35">
      <c r="A52" s="16" t="s">
        <v>351</v>
      </c>
      <c r="B52" s="16"/>
      <c r="C52" s="17">
        <f t="shared" ref="C52:D52" si="21">SUM(C51,C29,C27)</f>
        <v>34</v>
      </c>
      <c r="D52" s="17">
        <f t="shared" si="21"/>
        <v>1037</v>
      </c>
      <c r="E52" s="17">
        <f t="shared" ref="E52:H52" si="22">SUM(E51,E29,E27)</f>
        <v>950</v>
      </c>
      <c r="F52" s="17">
        <f t="shared" si="22"/>
        <v>33</v>
      </c>
      <c r="G52" s="17">
        <f t="shared" si="22"/>
        <v>692</v>
      </c>
      <c r="H52" s="17">
        <f t="shared" si="22"/>
        <v>607</v>
      </c>
      <c r="I52" s="17">
        <f t="shared" ref="I52:K52" si="23">SUM(I51,I29,I27)</f>
        <v>67</v>
      </c>
      <c r="J52" s="17">
        <f t="shared" si="23"/>
        <v>1729</v>
      </c>
      <c r="K52" s="17">
        <f t="shared" si="23"/>
        <v>1557</v>
      </c>
      <c r="L52" s="17">
        <f t="shared" ref="L52" si="24">SUM(L51,L29,L27)</f>
        <v>5795</v>
      </c>
      <c r="M52" s="18">
        <f t="shared" si="4"/>
        <v>29.836065573770494</v>
      </c>
      <c r="N52" s="18">
        <f t="shared" si="5"/>
        <v>26.867989646246766</v>
      </c>
      <c r="O52" s="18">
        <f t="shared" si="6"/>
        <v>90.052053209947942</v>
      </c>
    </row>
  </sheetData>
  <mergeCells count="11">
    <mergeCell ref="A30:A50"/>
    <mergeCell ref="M1:M2"/>
    <mergeCell ref="C1:E1"/>
    <mergeCell ref="F1:H1"/>
    <mergeCell ref="A1:A2"/>
    <mergeCell ref="B1:B2"/>
    <mergeCell ref="N1:N2"/>
    <mergeCell ref="O1:O2"/>
    <mergeCell ref="I1:K1"/>
    <mergeCell ref="L1:L2"/>
    <mergeCell ref="A3:A26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AD1F-91A4-425C-8B73-91C73ECFDF68}">
  <dimension ref="A1:O51"/>
  <sheetViews>
    <sheetView workbookViewId="0">
      <pane ySplit="2" topLeftCell="A3" activePane="bottomLeft" state="frozen"/>
      <selection pane="bottomLeft" activeCell="B3" sqref="B3"/>
    </sheetView>
  </sheetViews>
  <sheetFormatPr defaultRowHeight="14.5" x14ac:dyDescent="0.35"/>
  <cols>
    <col min="1" max="1" width="10.6328125" style="5" customWidth="1"/>
    <col min="2" max="2" width="18.6328125" style="5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ht="14.5" customHeight="1" x14ac:dyDescent="0.35">
      <c r="A3" s="27" t="s">
        <v>352</v>
      </c>
      <c r="B3" s="12" t="s">
        <v>58</v>
      </c>
      <c r="C3" s="13">
        <v>1</v>
      </c>
      <c r="D3" s="13">
        <v>34</v>
      </c>
      <c r="E3" s="13">
        <v>28</v>
      </c>
      <c r="F3" s="13">
        <v>0</v>
      </c>
      <c r="G3" s="13">
        <v>0</v>
      </c>
      <c r="H3" s="13"/>
      <c r="I3" s="13">
        <f>SUM(C3,F3)</f>
        <v>1</v>
      </c>
      <c r="J3" s="13">
        <f t="shared" ref="J3:K3" si="0">SUM(D3,G3)</f>
        <v>34</v>
      </c>
      <c r="K3" s="13">
        <f t="shared" si="0"/>
        <v>28</v>
      </c>
      <c r="L3" s="13">
        <v>130</v>
      </c>
      <c r="M3" s="14">
        <f>J3/L3*100</f>
        <v>26.153846153846157</v>
      </c>
      <c r="N3" s="14">
        <f>K3/L3*100</f>
        <v>21.53846153846154</v>
      </c>
      <c r="O3" s="14">
        <f>K3/J3*100</f>
        <v>82.35294117647058</v>
      </c>
    </row>
    <row r="4" spans="1:15" ht="14.5" customHeight="1" x14ac:dyDescent="0.35">
      <c r="A4" s="27"/>
      <c r="B4" s="12" t="s">
        <v>57</v>
      </c>
      <c r="C4" s="13">
        <v>4</v>
      </c>
      <c r="D4" s="13">
        <v>165</v>
      </c>
      <c r="E4" s="13">
        <v>159</v>
      </c>
      <c r="F4" s="13">
        <v>2</v>
      </c>
      <c r="G4" s="13">
        <v>68</v>
      </c>
      <c r="H4" s="13">
        <v>52</v>
      </c>
      <c r="I4" s="13">
        <f t="shared" ref="I4:I49" si="1">SUM(C4,F4)</f>
        <v>6</v>
      </c>
      <c r="J4" s="13">
        <f t="shared" ref="J4:J49" si="2">SUM(D4,G4)</f>
        <v>233</v>
      </c>
      <c r="K4" s="13">
        <f t="shared" ref="K4:K49" si="3">SUM(E4,H4)</f>
        <v>211</v>
      </c>
      <c r="L4" s="13">
        <v>638</v>
      </c>
      <c r="M4" s="14">
        <f t="shared" ref="M4:M51" si="4">J4/L4*100</f>
        <v>36.520376175548591</v>
      </c>
      <c r="N4" s="14">
        <f t="shared" ref="N4:N51" si="5">K4/L4*100</f>
        <v>33.072100313479623</v>
      </c>
      <c r="O4" s="14">
        <f t="shared" ref="O4:O51" si="6">K4/J4*100</f>
        <v>90.557939914163086</v>
      </c>
    </row>
    <row r="5" spans="1:15" ht="14.5" customHeight="1" x14ac:dyDescent="0.35">
      <c r="A5" s="27"/>
      <c r="B5" s="12" t="s">
        <v>59</v>
      </c>
      <c r="C5" s="13">
        <v>1</v>
      </c>
      <c r="D5" s="13">
        <v>48</v>
      </c>
      <c r="E5" s="13">
        <v>42</v>
      </c>
      <c r="F5" s="13">
        <v>0</v>
      </c>
      <c r="G5" s="13">
        <v>0</v>
      </c>
      <c r="H5" s="13"/>
      <c r="I5" s="13">
        <f t="shared" si="1"/>
        <v>1</v>
      </c>
      <c r="J5" s="13">
        <f t="shared" si="2"/>
        <v>48</v>
      </c>
      <c r="K5" s="13">
        <f t="shared" si="3"/>
        <v>42</v>
      </c>
      <c r="L5" s="13">
        <v>163</v>
      </c>
      <c r="M5" s="14">
        <f t="shared" si="4"/>
        <v>29.447852760736197</v>
      </c>
      <c r="N5" s="14">
        <f t="shared" si="5"/>
        <v>25.766871165644172</v>
      </c>
      <c r="O5" s="14">
        <f t="shared" si="6"/>
        <v>87.5</v>
      </c>
    </row>
    <row r="6" spans="1:15" ht="14.5" customHeight="1" x14ac:dyDescent="0.35">
      <c r="A6" s="27"/>
      <c r="B6" s="12" t="s">
        <v>60</v>
      </c>
      <c r="C6" s="13">
        <v>1</v>
      </c>
      <c r="D6" s="13">
        <v>63</v>
      </c>
      <c r="E6" s="13">
        <v>35</v>
      </c>
      <c r="F6" s="13">
        <v>1</v>
      </c>
      <c r="G6" s="13">
        <v>14</v>
      </c>
      <c r="H6" s="13">
        <v>14</v>
      </c>
      <c r="I6" s="13">
        <f t="shared" si="1"/>
        <v>2</v>
      </c>
      <c r="J6" s="13">
        <f t="shared" si="2"/>
        <v>77</v>
      </c>
      <c r="K6" s="13">
        <f t="shared" si="3"/>
        <v>49</v>
      </c>
      <c r="L6" s="13">
        <v>119</v>
      </c>
      <c r="M6" s="14">
        <f t="shared" si="4"/>
        <v>64.705882352941174</v>
      </c>
      <c r="N6" s="14">
        <f t="shared" si="5"/>
        <v>41.17647058823529</v>
      </c>
      <c r="O6" s="14">
        <f t="shared" si="6"/>
        <v>63.636363636363633</v>
      </c>
    </row>
    <row r="7" spans="1:15" ht="14.5" customHeight="1" x14ac:dyDescent="0.35">
      <c r="A7" s="27"/>
      <c r="B7" s="12" t="s">
        <v>61</v>
      </c>
      <c r="C7" s="13">
        <v>2</v>
      </c>
      <c r="D7" s="13">
        <v>78</v>
      </c>
      <c r="E7" s="13">
        <v>72</v>
      </c>
      <c r="F7" s="13">
        <v>1</v>
      </c>
      <c r="G7" s="13">
        <v>37</v>
      </c>
      <c r="H7" s="13">
        <v>39</v>
      </c>
      <c r="I7" s="13">
        <f t="shared" si="1"/>
        <v>3</v>
      </c>
      <c r="J7" s="13">
        <f t="shared" si="2"/>
        <v>115</v>
      </c>
      <c r="K7" s="13">
        <f t="shared" si="3"/>
        <v>111</v>
      </c>
      <c r="L7" s="13">
        <v>308</v>
      </c>
      <c r="M7" s="14">
        <f t="shared" si="4"/>
        <v>37.337662337662337</v>
      </c>
      <c r="N7" s="14">
        <f t="shared" si="5"/>
        <v>36.038961038961034</v>
      </c>
      <c r="O7" s="14">
        <f t="shared" si="6"/>
        <v>96.521739130434781</v>
      </c>
    </row>
    <row r="8" spans="1:15" ht="14.5" customHeight="1" x14ac:dyDescent="0.35">
      <c r="A8" s="27"/>
      <c r="B8" s="12" t="s">
        <v>62</v>
      </c>
      <c r="C8" s="13">
        <v>1</v>
      </c>
      <c r="D8" s="13">
        <v>12</v>
      </c>
      <c r="E8" s="13">
        <v>10</v>
      </c>
      <c r="F8" s="13">
        <v>0</v>
      </c>
      <c r="G8" s="13">
        <v>0</v>
      </c>
      <c r="H8" s="13"/>
      <c r="I8" s="13">
        <f t="shared" si="1"/>
        <v>1</v>
      </c>
      <c r="J8" s="13">
        <f t="shared" si="2"/>
        <v>12</v>
      </c>
      <c r="K8" s="13">
        <f t="shared" si="3"/>
        <v>10</v>
      </c>
      <c r="L8" s="13">
        <v>52</v>
      </c>
      <c r="M8" s="14">
        <f t="shared" si="4"/>
        <v>23.076923076923077</v>
      </c>
      <c r="N8" s="14">
        <f t="shared" si="5"/>
        <v>19.230769230769234</v>
      </c>
      <c r="O8" s="14">
        <f t="shared" si="6"/>
        <v>83.333333333333343</v>
      </c>
    </row>
    <row r="9" spans="1:15" ht="14.5" customHeight="1" x14ac:dyDescent="0.35">
      <c r="A9" s="27"/>
      <c r="B9" s="12" t="s">
        <v>63</v>
      </c>
      <c r="C9" s="13">
        <v>0</v>
      </c>
      <c r="D9" s="13">
        <v>0</v>
      </c>
      <c r="E9" s="13"/>
      <c r="F9" s="13">
        <v>0</v>
      </c>
      <c r="G9" s="13">
        <v>0</v>
      </c>
      <c r="H9" s="13"/>
      <c r="I9" s="13">
        <f t="shared" si="1"/>
        <v>0</v>
      </c>
      <c r="J9" s="13">
        <f t="shared" si="2"/>
        <v>0</v>
      </c>
      <c r="K9" s="13">
        <f t="shared" si="3"/>
        <v>0</v>
      </c>
      <c r="L9" s="13">
        <v>60</v>
      </c>
      <c r="M9" s="14">
        <f t="shared" si="4"/>
        <v>0</v>
      </c>
      <c r="N9" s="14">
        <f t="shared" si="5"/>
        <v>0</v>
      </c>
      <c r="O9" s="14"/>
    </row>
    <row r="10" spans="1:15" ht="26" x14ac:dyDescent="0.35">
      <c r="A10" s="27"/>
      <c r="B10" s="15" t="s">
        <v>64</v>
      </c>
      <c r="C10" s="13">
        <v>2</v>
      </c>
      <c r="D10" s="13">
        <v>84</v>
      </c>
      <c r="E10" s="13">
        <v>62</v>
      </c>
      <c r="F10" s="13">
        <v>2</v>
      </c>
      <c r="G10" s="13">
        <v>32</v>
      </c>
      <c r="H10" s="13">
        <v>29</v>
      </c>
      <c r="I10" s="13">
        <f t="shared" si="1"/>
        <v>4</v>
      </c>
      <c r="J10" s="13">
        <f t="shared" si="2"/>
        <v>116</v>
      </c>
      <c r="K10" s="13">
        <f t="shared" si="3"/>
        <v>91</v>
      </c>
      <c r="L10" s="13">
        <v>425</v>
      </c>
      <c r="M10" s="14">
        <f t="shared" si="4"/>
        <v>27.294117647058826</v>
      </c>
      <c r="N10" s="14">
        <f t="shared" si="5"/>
        <v>21.411764705882351</v>
      </c>
      <c r="O10" s="14">
        <f t="shared" si="6"/>
        <v>78.448275862068968</v>
      </c>
    </row>
    <row r="11" spans="1:15" ht="26" x14ac:dyDescent="0.35">
      <c r="A11" s="27"/>
      <c r="B11" s="15" t="s">
        <v>65</v>
      </c>
      <c r="C11" s="13">
        <v>0</v>
      </c>
      <c r="D11" s="13">
        <v>0</v>
      </c>
      <c r="E11" s="13"/>
      <c r="F11" s="13">
        <v>1</v>
      </c>
      <c r="G11" s="13">
        <v>34</v>
      </c>
      <c r="H11" s="13">
        <v>34</v>
      </c>
      <c r="I11" s="13">
        <f t="shared" si="1"/>
        <v>1</v>
      </c>
      <c r="J11" s="13">
        <f t="shared" si="2"/>
        <v>34</v>
      </c>
      <c r="K11" s="13">
        <f t="shared" si="3"/>
        <v>34</v>
      </c>
      <c r="L11" s="13">
        <v>142</v>
      </c>
      <c r="M11" s="14">
        <f t="shared" si="4"/>
        <v>23.943661971830984</v>
      </c>
      <c r="N11" s="14">
        <f t="shared" si="5"/>
        <v>23.943661971830984</v>
      </c>
      <c r="O11" s="14">
        <f t="shared" si="6"/>
        <v>100</v>
      </c>
    </row>
    <row r="12" spans="1:15" ht="14.5" customHeight="1" x14ac:dyDescent="0.35">
      <c r="A12" s="27"/>
      <c r="B12" s="12" t="s">
        <v>66</v>
      </c>
      <c r="C12" s="13">
        <v>2</v>
      </c>
      <c r="D12" s="13">
        <v>56</v>
      </c>
      <c r="E12" s="13">
        <v>44</v>
      </c>
      <c r="F12" s="13">
        <v>0</v>
      </c>
      <c r="G12" s="13">
        <v>0</v>
      </c>
      <c r="H12" s="13"/>
      <c r="I12" s="13">
        <f t="shared" si="1"/>
        <v>2</v>
      </c>
      <c r="J12" s="13">
        <f t="shared" si="2"/>
        <v>56</v>
      </c>
      <c r="K12" s="13">
        <f t="shared" si="3"/>
        <v>44</v>
      </c>
      <c r="L12" s="13">
        <v>173</v>
      </c>
      <c r="M12" s="14">
        <f t="shared" si="4"/>
        <v>32.369942196531795</v>
      </c>
      <c r="N12" s="14">
        <f t="shared" si="5"/>
        <v>25.433526011560691</v>
      </c>
      <c r="O12" s="14">
        <f t="shared" si="6"/>
        <v>78.571428571428569</v>
      </c>
    </row>
    <row r="13" spans="1:15" ht="14.5" customHeight="1" x14ac:dyDescent="0.35">
      <c r="A13" s="27"/>
      <c r="B13" s="12" t="s">
        <v>67</v>
      </c>
      <c r="C13" s="13">
        <v>1</v>
      </c>
      <c r="D13" s="13">
        <v>32</v>
      </c>
      <c r="E13" s="13">
        <v>32</v>
      </c>
      <c r="F13" s="13">
        <v>0</v>
      </c>
      <c r="G13" s="13">
        <v>0</v>
      </c>
      <c r="H13" s="13"/>
      <c r="I13" s="13">
        <f t="shared" si="1"/>
        <v>1</v>
      </c>
      <c r="J13" s="13">
        <f t="shared" si="2"/>
        <v>32</v>
      </c>
      <c r="K13" s="13">
        <f t="shared" si="3"/>
        <v>32</v>
      </c>
      <c r="L13" s="13">
        <v>94</v>
      </c>
      <c r="M13" s="14">
        <f t="shared" si="4"/>
        <v>34.042553191489361</v>
      </c>
      <c r="N13" s="14">
        <f t="shared" si="5"/>
        <v>34.042553191489361</v>
      </c>
      <c r="O13" s="14">
        <f t="shared" si="6"/>
        <v>100</v>
      </c>
    </row>
    <row r="14" spans="1:15" s="19" customFormat="1" ht="14.5" customHeight="1" x14ac:dyDescent="0.35">
      <c r="A14" s="16" t="s">
        <v>68</v>
      </c>
      <c r="B14" s="16"/>
      <c r="C14" s="17">
        <f>SUM(C3:C13)</f>
        <v>15</v>
      </c>
      <c r="D14" s="17">
        <f t="shared" ref="D14:H14" si="7">SUM(D3:D13)</f>
        <v>572</v>
      </c>
      <c r="E14" s="17">
        <f t="shared" si="7"/>
        <v>484</v>
      </c>
      <c r="F14" s="17">
        <f t="shared" si="7"/>
        <v>7</v>
      </c>
      <c r="G14" s="17">
        <f t="shared" si="7"/>
        <v>185</v>
      </c>
      <c r="H14" s="17">
        <f t="shared" si="7"/>
        <v>168</v>
      </c>
      <c r="I14" s="17">
        <f t="shared" ref="I14" si="8">SUM(I3:I13)</f>
        <v>22</v>
      </c>
      <c r="J14" s="17">
        <f t="shared" ref="J14" si="9">SUM(J3:J13)</f>
        <v>757</v>
      </c>
      <c r="K14" s="17">
        <f t="shared" ref="K14:L14" si="10">SUM(K3:K13)</f>
        <v>652</v>
      </c>
      <c r="L14" s="17">
        <f t="shared" si="10"/>
        <v>2304</v>
      </c>
      <c r="M14" s="18">
        <f t="shared" si="4"/>
        <v>32.855902777777779</v>
      </c>
      <c r="N14" s="18">
        <f t="shared" si="5"/>
        <v>28.298611111111111</v>
      </c>
      <c r="O14" s="18">
        <f t="shared" si="6"/>
        <v>86.12945838837517</v>
      </c>
    </row>
    <row r="15" spans="1:15" ht="14.5" customHeight="1" x14ac:dyDescent="0.35">
      <c r="A15" s="27" t="s">
        <v>353</v>
      </c>
      <c r="B15" s="12" t="s">
        <v>70</v>
      </c>
      <c r="C15" s="13">
        <v>1</v>
      </c>
      <c r="D15" s="13">
        <v>36</v>
      </c>
      <c r="E15" s="13">
        <v>30</v>
      </c>
      <c r="F15" s="13">
        <v>0</v>
      </c>
      <c r="G15" s="13">
        <v>0</v>
      </c>
      <c r="H15" s="13"/>
      <c r="I15" s="13">
        <f t="shared" si="1"/>
        <v>1</v>
      </c>
      <c r="J15" s="13">
        <f t="shared" si="2"/>
        <v>36</v>
      </c>
      <c r="K15" s="13">
        <f t="shared" si="3"/>
        <v>30</v>
      </c>
      <c r="L15" s="13">
        <v>246</v>
      </c>
      <c r="M15" s="14">
        <f t="shared" si="4"/>
        <v>14.634146341463413</v>
      </c>
      <c r="N15" s="14">
        <f t="shared" si="5"/>
        <v>12.195121951219512</v>
      </c>
      <c r="O15" s="14">
        <f t="shared" si="6"/>
        <v>83.333333333333343</v>
      </c>
    </row>
    <row r="16" spans="1:15" ht="14.5" customHeight="1" x14ac:dyDescent="0.35">
      <c r="A16" s="27"/>
      <c r="B16" s="12" t="s">
        <v>69</v>
      </c>
      <c r="C16" s="13">
        <v>30</v>
      </c>
      <c r="D16" s="13">
        <v>1564</v>
      </c>
      <c r="E16" s="13">
        <v>1484</v>
      </c>
      <c r="F16" s="13">
        <v>41</v>
      </c>
      <c r="G16" s="13">
        <v>657</v>
      </c>
      <c r="H16" s="13">
        <v>599</v>
      </c>
      <c r="I16" s="13">
        <f t="shared" si="1"/>
        <v>71</v>
      </c>
      <c r="J16" s="13">
        <f t="shared" si="2"/>
        <v>2221</v>
      </c>
      <c r="K16" s="13">
        <f t="shared" si="3"/>
        <v>2083</v>
      </c>
      <c r="L16" s="13">
        <v>4291</v>
      </c>
      <c r="M16" s="14">
        <f t="shared" si="4"/>
        <v>51.759496620834298</v>
      </c>
      <c r="N16" s="14">
        <f t="shared" si="5"/>
        <v>48.54346306222326</v>
      </c>
      <c r="O16" s="14">
        <f t="shared" si="6"/>
        <v>93.786582620441237</v>
      </c>
    </row>
    <row r="17" spans="1:15" ht="14.5" customHeight="1" x14ac:dyDescent="0.35">
      <c r="A17" s="27"/>
      <c r="B17" s="12" t="s">
        <v>71</v>
      </c>
      <c r="C17" s="13">
        <v>1</v>
      </c>
      <c r="D17" s="13">
        <v>72</v>
      </c>
      <c r="E17" s="13">
        <v>42</v>
      </c>
      <c r="F17" s="13">
        <v>3</v>
      </c>
      <c r="G17" s="13">
        <v>72</v>
      </c>
      <c r="H17" s="13">
        <v>63</v>
      </c>
      <c r="I17" s="13">
        <f t="shared" si="1"/>
        <v>4</v>
      </c>
      <c r="J17" s="13">
        <f t="shared" si="2"/>
        <v>144</v>
      </c>
      <c r="K17" s="13">
        <f t="shared" si="3"/>
        <v>105</v>
      </c>
      <c r="L17" s="13">
        <v>295</v>
      </c>
      <c r="M17" s="14">
        <f t="shared" si="4"/>
        <v>48.813559322033903</v>
      </c>
      <c r="N17" s="14">
        <f t="shared" si="5"/>
        <v>35.593220338983052</v>
      </c>
      <c r="O17" s="14">
        <f t="shared" si="6"/>
        <v>72.916666666666657</v>
      </c>
    </row>
    <row r="18" spans="1:15" ht="14.5" customHeight="1" x14ac:dyDescent="0.35">
      <c r="A18" s="27"/>
      <c r="B18" s="12" t="s">
        <v>72</v>
      </c>
      <c r="C18" s="13">
        <v>3</v>
      </c>
      <c r="D18" s="13">
        <v>59</v>
      </c>
      <c r="E18" s="13">
        <v>60</v>
      </c>
      <c r="F18" s="13">
        <v>0</v>
      </c>
      <c r="G18" s="13">
        <v>0</v>
      </c>
      <c r="H18" s="13"/>
      <c r="I18" s="13">
        <f t="shared" si="1"/>
        <v>3</v>
      </c>
      <c r="J18" s="13">
        <f t="shared" si="2"/>
        <v>59</v>
      </c>
      <c r="K18" s="13">
        <f t="shared" si="3"/>
        <v>60</v>
      </c>
      <c r="L18" s="13">
        <v>187</v>
      </c>
      <c r="M18" s="14">
        <f t="shared" si="4"/>
        <v>31.550802139037433</v>
      </c>
      <c r="N18" s="14">
        <f t="shared" si="5"/>
        <v>32.085561497326204</v>
      </c>
      <c r="O18" s="14">
        <f t="shared" si="6"/>
        <v>101.69491525423729</v>
      </c>
    </row>
    <row r="19" spans="1:15" s="19" customFormat="1" ht="14.5" customHeight="1" x14ac:dyDescent="0.35">
      <c r="A19" s="16" t="s">
        <v>73</v>
      </c>
      <c r="B19" s="16"/>
      <c r="C19" s="17">
        <f>SUM(C15:C18)</f>
        <v>35</v>
      </c>
      <c r="D19" s="17">
        <f t="shared" ref="D19:H19" si="11">SUM(D15:D18)</f>
        <v>1731</v>
      </c>
      <c r="E19" s="17">
        <f t="shared" si="11"/>
        <v>1616</v>
      </c>
      <c r="F19" s="17">
        <f t="shared" si="11"/>
        <v>44</v>
      </c>
      <c r="G19" s="17">
        <f t="shared" si="11"/>
        <v>729</v>
      </c>
      <c r="H19" s="17">
        <f t="shared" si="11"/>
        <v>662</v>
      </c>
      <c r="I19" s="17">
        <f>SUM(I15:I18)</f>
        <v>79</v>
      </c>
      <c r="J19" s="17">
        <f t="shared" ref="J19" si="12">SUM(J15:J18)</f>
        <v>2460</v>
      </c>
      <c r="K19" s="17">
        <f t="shared" ref="K19:L19" si="13">SUM(K15:K18)</f>
        <v>2278</v>
      </c>
      <c r="L19" s="17">
        <f t="shared" si="13"/>
        <v>5019</v>
      </c>
      <c r="M19" s="18">
        <f t="shared" si="4"/>
        <v>49.013747758517631</v>
      </c>
      <c r="N19" s="18">
        <f t="shared" si="5"/>
        <v>45.387527395895603</v>
      </c>
      <c r="O19" s="18">
        <f t="shared" si="6"/>
        <v>92.60162601626017</v>
      </c>
    </row>
    <row r="20" spans="1:15" ht="14.5" customHeight="1" x14ac:dyDescent="0.35">
      <c r="A20" s="27" t="s">
        <v>354</v>
      </c>
      <c r="B20" s="12" t="s">
        <v>74</v>
      </c>
      <c r="C20" s="13">
        <v>0</v>
      </c>
      <c r="D20" s="13">
        <v>0</v>
      </c>
      <c r="E20" s="13"/>
      <c r="F20" s="13">
        <v>0</v>
      </c>
      <c r="G20" s="13">
        <v>0</v>
      </c>
      <c r="H20" s="13"/>
      <c r="I20" s="13">
        <f t="shared" si="1"/>
        <v>0</v>
      </c>
      <c r="J20" s="13">
        <f t="shared" si="2"/>
        <v>0</v>
      </c>
      <c r="K20" s="13">
        <f t="shared" si="3"/>
        <v>0</v>
      </c>
      <c r="L20" s="13">
        <v>47</v>
      </c>
      <c r="M20" s="14">
        <f t="shared" si="4"/>
        <v>0</v>
      </c>
      <c r="N20" s="14">
        <f t="shared" si="5"/>
        <v>0</v>
      </c>
      <c r="O20" s="14"/>
    </row>
    <row r="21" spans="1:15" ht="14.5" customHeight="1" x14ac:dyDescent="0.35">
      <c r="A21" s="27"/>
      <c r="B21" s="12" t="s">
        <v>75</v>
      </c>
      <c r="C21" s="13">
        <v>2</v>
      </c>
      <c r="D21" s="13">
        <v>126</v>
      </c>
      <c r="E21" s="13">
        <v>108</v>
      </c>
      <c r="F21" s="13">
        <v>2</v>
      </c>
      <c r="G21" s="13">
        <v>93</v>
      </c>
      <c r="H21" s="13">
        <v>75</v>
      </c>
      <c r="I21" s="13">
        <f t="shared" si="1"/>
        <v>4</v>
      </c>
      <c r="J21" s="13">
        <f t="shared" si="2"/>
        <v>219</v>
      </c>
      <c r="K21" s="13">
        <f t="shared" si="3"/>
        <v>183</v>
      </c>
      <c r="L21" s="13">
        <v>330</v>
      </c>
      <c r="M21" s="14">
        <f t="shared" si="4"/>
        <v>66.363636363636374</v>
      </c>
      <c r="N21" s="14">
        <f t="shared" si="5"/>
        <v>55.454545454545453</v>
      </c>
      <c r="O21" s="14">
        <f t="shared" si="6"/>
        <v>83.561643835616437</v>
      </c>
    </row>
    <row r="22" spans="1:15" ht="14.5" customHeight="1" x14ac:dyDescent="0.35">
      <c r="A22" s="27"/>
      <c r="B22" s="12" t="s">
        <v>76</v>
      </c>
      <c r="C22" s="13">
        <v>1</v>
      </c>
      <c r="D22" s="13">
        <v>11</v>
      </c>
      <c r="E22" s="13">
        <v>11</v>
      </c>
      <c r="F22" s="13">
        <v>0</v>
      </c>
      <c r="G22" s="13">
        <v>0</v>
      </c>
      <c r="H22" s="13"/>
      <c r="I22" s="13">
        <f t="shared" si="1"/>
        <v>1</v>
      </c>
      <c r="J22" s="13">
        <f t="shared" si="2"/>
        <v>11</v>
      </c>
      <c r="K22" s="13">
        <f t="shared" si="3"/>
        <v>11</v>
      </c>
      <c r="L22" s="13">
        <v>28</v>
      </c>
      <c r="M22" s="14">
        <f t="shared" si="4"/>
        <v>39.285714285714285</v>
      </c>
      <c r="N22" s="14">
        <f t="shared" si="5"/>
        <v>39.285714285714285</v>
      </c>
      <c r="O22" s="14">
        <f t="shared" si="6"/>
        <v>100</v>
      </c>
    </row>
    <row r="23" spans="1:15" ht="14.5" customHeight="1" x14ac:dyDescent="0.35">
      <c r="A23" s="27"/>
      <c r="B23" s="12" t="s">
        <v>77</v>
      </c>
      <c r="C23" s="13">
        <v>2</v>
      </c>
      <c r="D23" s="13">
        <v>95</v>
      </c>
      <c r="E23" s="13">
        <v>95</v>
      </c>
      <c r="F23" s="13">
        <v>0</v>
      </c>
      <c r="G23" s="13">
        <v>0</v>
      </c>
      <c r="H23" s="13"/>
      <c r="I23" s="13">
        <f t="shared" si="1"/>
        <v>2</v>
      </c>
      <c r="J23" s="13">
        <f t="shared" si="2"/>
        <v>95</v>
      </c>
      <c r="K23" s="13">
        <f t="shared" si="3"/>
        <v>95</v>
      </c>
      <c r="L23" s="13">
        <v>200</v>
      </c>
      <c r="M23" s="14">
        <f t="shared" si="4"/>
        <v>47.5</v>
      </c>
      <c r="N23" s="14">
        <f t="shared" si="5"/>
        <v>47.5</v>
      </c>
      <c r="O23" s="14">
        <f t="shared" si="6"/>
        <v>100</v>
      </c>
    </row>
    <row r="24" spans="1:15" ht="14.5" customHeight="1" x14ac:dyDescent="0.35">
      <c r="A24" s="27"/>
      <c r="B24" s="12" t="s">
        <v>78</v>
      </c>
      <c r="C24" s="13">
        <v>1</v>
      </c>
      <c r="D24" s="13">
        <v>54</v>
      </c>
      <c r="E24" s="13">
        <v>54</v>
      </c>
      <c r="F24" s="13">
        <v>1</v>
      </c>
      <c r="G24" s="13">
        <v>16</v>
      </c>
      <c r="H24" s="13">
        <v>16</v>
      </c>
      <c r="I24" s="13">
        <f t="shared" si="1"/>
        <v>2</v>
      </c>
      <c r="J24" s="13">
        <f t="shared" si="2"/>
        <v>70</v>
      </c>
      <c r="K24" s="13">
        <f t="shared" si="3"/>
        <v>70</v>
      </c>
      <c r="L24" s="13">
        <v>305</v>
      </c>
      <c r="M24" s="14">
        <f t="shared" si="4"/>
        <v>22.950819672131146</v>
      </c>
      <c r="N24" s="14">
        <f t="shared" si="5"/>
        <v>22.950819672131146</v>
      </c>
      <c r="O24" s="14">
        <f t="shared" si="6"/>
        <v>100</v>
      </c>
    </row>
    <row r="25" spans="1:15" ht="14.5" customHeight="1" x14ac:dyDescent="0.35">
      <c r="A25" s="27"/>
      <c r="B25" s="12" t="s">
        <v>79</v>
      </c>
      <c r="C25" s="13">
        <v>1</v>
      </c>
      <c r="D25" s="13">
        <v>32</v>
      </c>
      <c r="E25" s="13">
        <v>32</v>
      </c>
      <c r="F25" s="13">
        <v>0</v>
      </c>
      <c r="G25" s="13">
        <v>0</v>
      </c>
      <c r="H25" s="13"/>
      <c r="I25" s="13">
        <f t="shared" si="1"/>
        <v>1</v>
      </c>
      <c r="J25" s="13">
        <f t="shared" si="2"/>
        <v>32</v>
      </c>
      <c r="K25" s="13">
        <f t="shared" si="3"/>
        <v>32</v>
      </c>
      <c r="L25" s="13">
        <v>123</v>
      </c>
      <c r="M25" s="14">
        <f t="shared" si="4"/>
        <v>26.016260162601629</v>
      </c>
      <c r="N25" s="14">
        <f t="shared" si="5"/>
        <v>26.016260162601629</v>
      </c>
      <c r="O25" s="14">
        <f t="shared" si="6"/>
        <v>100</v>
      </c>
    </row>
    <row r="26" spans="1:15" ht="14.5" customHeight="1" x14ac:dyDescent="0.35">
      <c r="A26" s="27"/>
      <c r="B26" s="12" t="s">
        <v>80</v>
      </c>
      <c r="C26" s="13">
        <v>0</v>
      </c>
      <c r="D26" s="13">
        <v>0</v>
      </c>
      <c r="E26" s="13"/>
      <c r="F26" s="13">
        <v>0</v>
      </c>
      <c r="G26" s="13">
        <v>0</v>
      </c>
      <c r="H26" s="13"/>
      <c r="I26" s="13">
        <f t="shared" si="1"/>
        <v>0</v>
      </c>
      <c r="J26" s="13">
        <f t="shared" si="2"/>
        <v>0</v>
      </c>
      <c r="K26" s="13">
        <f t="shared" si="3"/>
        <v>0</v>
      </c>
      <c r="L26" s="13">
        <v>10</v>
      </c>
      <c r="M26" s="14">
        <f t="shared" si="4"/>
        <v>0</v>
      </c>
      <c r="N26" s="14">
        <f t="shared" si="5"/>
        <v>0</v>
      </c>
      <c r="O26" s="14"/>
    </row>
    <row r="27" spans="1:15" ht="14.5" customHeight="1" x14ac:dyDescent="0.35">
      <c r="A27" s="27"/>
      <c r="B27" s="12" t="s">
        <v>81</v>
      </c>
      <c r="C27" s="13">
        <v>3</v>
      </c>
      <c r="D27" s="13">
        <v>106</v>
      </c>
      <c r="E27" s="13">
        <v>97</v>
      </c>
      <c r="F27" s="13">
        <v>0</v>
      </c>
      <c r="G27" s="13">
        <v>0</v>
      </c>
      <c r="H27" s="13"/>
      <c r="I27" s="13">
        <f t="shared" si="1"/>
        <v>3</v>
      </c>
      <c r="J27" s="13">
        <f t="shared" si="2"/>
        <v>106</v>
      </c>
      <c r="K27" s="13">
        <f t="shared" si="3"/>
        <v>97</v>
      </c>
      <c r="L27" s="13">
        <v>233</v>
      </c>
      <c r="M27" s="14">
        <f t="shared" si="4"/>
        <v>45.493562231759654</v>
      </c>
      <c r="N27" s="14">
        <f t="shared" si="5"/>
        <v>41.630901287553648</v>
      </c>
      <c r="O27" s="14">
        <f t="shared" si="6"/>
        <v>91.509433962264154</v>
      </c>
    </row>
    <row r="28" spans="1:15" ht="26" x14ac:dyDescent="0.35">
      <c r="A28" s="27"/>
      <c r="B28" s="15" t="s">
        <v>82</v>
      </c>
      <c r="C28" s="13">
        <v>2</v>
      </c>
      <c r="D28" s="13">
        <v>27</v>
      </c>
      <c r="E28" s="13">
        <v>13</v>
      </c>
      <c r="F28" s="13">
        <v>0</v>
      </c>
      <c r="G28" s="13">
        <v>0</v>
      </c>
      <c r="H28" s="13"/>
      <c r="I28" s="13">
        <f t="shared" si="1"/>
        <v>2</v>
      </c>
      <c r="J28" s="13">
        <f t="shared" si="2"/>
        <v>27</v>
      </c>
      <c r="K28" s="13">
        <f t="shared" si="3"/>
        <v>13</v>
      </c>
      <c r="L28" s="13">
        <v>73</v>
      </c>
      <c r="M28" s="14">
        <f t="shared" si="4"/>
        <v>36.986301369863014</v>
      </c>
      <c r="N28" s="14">
        <f t="shared" si="5"/>
        <v>17.80821917808219</v>
      </c>
      <c r="O28" s="14">
        <f t="shared" si="6"/>
        <v>48.148148148148145</v>
      </c>
    </row>
    <row r="29" spans="1:15" ht="14.5" customHeight="1" x14ac:dyDescent="0.35">
      <c r="A29" s="27"/>
      <c r="B29" s="12" t="s">
        <v>83</v>
      </c>
      <c r="C29" s="13">
        <v>0</v>
      </c>
      <c r="D29" s="13">
        <v>0</v>
      </c>
      <c r="E29" s="13"/>
      <c r="F29" s="13">
        <v>0</v>
      </c>
      <c r="G29" s="13">
        <v>0</v>
      </c>
      <c r="H29" s="13"/>
      <c r="I29" s="13">
        <f t="shared" si="1"/>
        <v>0</v>
      </c>
      <c r="J29" s="13">
        <f t="shared" si="2"/>
        <v>0</v>
      </c>
      <c r="K29" s="13">
        <f t="shared" si="3"/>
        <v>0</v>
      </c>
      <c r="L29" s="13">
        <v>11</v>
      </c>
      <c r="M29" s="14">
        <f t="shared" si="4"/>
        <v>0</v>
      </c>
      <c r="N29" s="14">
        <f t="shared" si="5"/>
        <v>0</v>
      </c>
      <c r="O29" s="14"/>
    </row>
    <row r="30" spans="1:15" ht="14.5" customHeight="1" x14ac:dyDescent="0.35">
      <c r="A30" s="27"/>
      <c r="B30" s="12" t="s">
        <v>84</v>
      </c>
      <c r="C30" s="13">
        <v>0</v>
      </c>
      <c r="D30" s="13">
        <v>0</v>
      </c>
      <c r="E30" s="13"/>
      <c r="F30" s="13">
        <v>1</v>
      </c>
      <c r="G30" s="13">
        <v>20</v>
      </c>
      <c r="H30" s="13">
        <v>20</v>
      </c>
      <c r="I30" s="13">
        <f t="shared" si="1"/>
        <v>1</v>
      </c>
      <c r="J30" s="13">
        <f t="shared" si="2"/>
        <v>20</v>
      </c>
      <c r="K30" s="13">
        <f t="shared" si="3"/>
        <v>20</v>
      </c>
      <c r="L30" s="13">
        <v>141</v>
      </c>
      <c r="M30" s="14">
        <f t="shared" si="4"/>
        <v>14.184397163120568</v>
      </c>
      <c r="N30" s="14">
        <f t="shared" si="5"/>
        <v>14.184397163120568</v>
      </c>
      <c r="O30" s="14">
        <f t="shared" si="6"/>
        <v>100</v>
      </c>
    </row>
    <row r="31" spans="1:15" ht="14.5" customHeight="1" x14ac:dyDescent="0.35">
      <c r="A31" s="27"/>
      <c r="B31" s="12" t="s">
        <v>85</v>
      </c>
      <c r="C31" s="13">
        <v>1</v>
      </c>
      <c r="D31" s="13">
        <v>13</v>
      </c>
      <c r="E31" s="13">
        <v>10</v>
      </c>
      <c r="F31" s="13">
        <v>0</v>
      </c>
      <c r="G31" s="13">
        <v>0</v>
      </c>
      <c r="H31" s="13"/>
      <c r="I31" s="13">
        <f t="shared" si="1"/>
        <v>1</v>
      </c>
      <c r="J31" s="13">
        <f t="shared" si="2"/>
        <v>13</v>
      </c>
      <c r="K31" s="13">
        <f t="shared" si="3"/>
        <v>10</v>
      </c>
      <c r="L31" s="13">
        <v>40</v>
      </c>
      <c r="M31" s="14">
        <f t="shared" si="4"/>
        <v>32.5</v>
      </c>
      <c r="N31" s="14">
        <f t="shared" si="5"/>
        <v>25</v>
      </c>
      <c r="O31" s="14">
        <f t="shared" si="6"/>
        <v>76.923076923076934</v>
      </c>
    </row>
    <row r="32" spans="1:15" ht="14.5" customHeight="1" x14ac:dyDescent="0.35">
      <c r="A32" s="27"/>
      <c r="B32" s="12" t="s">
        <v>86</v>
      </c>
      <c r="C32" s="13">
        <v>0</v>
      </c>
      <c r="D32" s="13">
        <v>0</v>
      </c>
      <c r="E32" s="13"/>
      <c r="F32" s="13">
        <v>2</v>
      </c>
      <c r="G32" s="13">
        <v>67</v>
      </c>
      <c r="H32" s="13">
        <v>58</v>
      </c>
      <c r="I32" s="13">
        <f t="shared" si="1"/>
        <v>2</v>
      </c>
      <c r="J32" s="13">
        <f t="shared" si="2"/>
        <v>67</v>
      </c>
      <c r="K32" s="13">
        <f t="shared" si="3"/>
        <v>58</v>
      </c>
      <c r="L32" s="13">
        <v>204</v>
      </c>
      <c r="M32" s="14">
        <f t="shared" si="4"/>
        <v>32.843137254901961</v>
      </c>
      <c r="N32" s="14">
        <f t="shared" si="5"/>
        <v>28.431372549019606</v>
      </c>
      <c r="O32" s="14">
        <f t="shared" si="6"/>
        <v>86.567164179104466</v>
      </c>
    </row>
    <row r="33" spans="1:15" s="19" customFormat="1" ht="14.5" customHeight="1" x14ac:dyDescent="0.35">
      <c r="A33" s="16" t="s">
        <v>87</v>
      </c>
      <c r="B33" s="16"/>
      <c r="C33" s="17">
        <f>SUM(C20:C32)</f>
        <v>13</v>
      </c>
      <c r="D33" s="17">
        <f t="shared" ref="D33:L33" si="14">SUM(D20:D32)</f>
        <v>464</v>
      </c>
      <c r="E33" s="17">
        <f t="shared" si="14"/>
        <v>420</v>
      </c>
      <c r="F33" s="17">
        <f t="shared" si="14"/>
        <v>6</v>
      </c>
      <c r="G33" s="17">
        <f t="shared" si="14"/>
        <v>196</v>
      </c>
      <c r="H33" s="17">
        <f t="shared" si="14"/>
        <v>169</v>
      </c>
      <c r="I33" s="17">
        <f t="shared" si="14"/>
        <v>19</v>
      </c>
      <c r="J33" s="17">
        <f t="shared" si="14"/>
        <v>660</v>
      </c>
      <c r="K33" s="17">
        <f t="shared" si="14"/>
        <v>589</v>
      </c>
      <c r="L33" s="17">
        <f t="shared" si="14"/>
        <v>1745</v>
      </c>
      <c r="M33" s="18">
        <f t="shared" si="4"/>
        <v>37.822349570200572</v>
      </c>
      <c r="N33" s="18">
        <f t="shared" si="5"/>
        <v>33.753581661891118</v>
      </c>
      <c r="O33" s="18">
        <f t="shared" si="6"/>
        <v>89.242424242424249</v>
      </c>
    </row>
    <row r="34" spans="1:15" x14ac:dyDescent="0.35">
      <c r="A34" s="27" t="s">
        <v>355</v>
      </c>
      <c r="B34" s="12" t="s">
        <v>88</v>
      </c>
      <c r="C34" s="13">
        <v>0</v>
      </c>
      <c r="D34" s="13">
        <v>0</v>
      </c>
      <c r="E34" s="13"/>
      <c r="F34" s="13">
        <v>0</v>
      </c>
      <c r="G34" s="13">
        <v>0</v>
      </c>
      <c r="H34" s="13"/>
      <c r="I34" s="13">
        <f t="shared" si="1"/>
        <v>0</v>
      </c>
      <c r="J34" s="13">
        <f t="shared" si="2"/>
        <v>0</v>
      </c>
      <c r="K34" s="13">
        <f t="shared" si="3"/>
        <v>0</v>
      </c>
      <c r="L34" s="13">
        <v>46</v>
      </c>
      <c r="M34" s="14"/>
      <c r="N34" s="14"/>
      <c r="O34" s="14"/>
    </row>
    <row r="35" spans="1:15" x14ac:dyDescent="0.35">
      <c r="A35" s="27"/>
      <c r="B35" s="12" t="s">
        <v>89</v>
      </c>
      <c r="C35" s="13">
        <v>0</v>
      </c>
      <c r="D35" s="13">
        <v>0</v>
      </c>
      <c r="E35" s="13"/>
      <c r="F35" s="13">
        <v>0</v>
      </c>
      <c r="G35" s="13">
        <v>0</v>
      </c>
      <c r="H35" s="13"/>
      <c r="I35" s="13">
        <f t="shared" si="1"/>
        <v>0</v>
      </c>
      <c r="J35" s="13">
        <f t="shared" si="2"/>
        <v>0</v>
      </c>
      <c r="K35" s="13">
        <f t="shared" si="3"/>
        <v>0</v>
      </c>
      <c r="L35" s="13">
        <v>26</v>
      </c>
      <c r="M35" s="14"/>
      <c r="N35" s="14"/>
      <c r="O35" s="14"/>
    </row>
    <row r="36" spans="1:15" x14ac:dyDescent="0.35">
      <c r="A36" s="27"/>
      <c r="B36" s="12" t="s">
        <v>90</v>
      </c>
      <c r="C36" s="13">
        <v>1</v>
      </c>
      <c r="D36" s="13">
        <v>21</v>
      </c>
      <c r="E36" s="13">
        <v>20</v>
      </c>
      <c r="F36" s="13">
        <v>0</v>
      </c>
      <c r="G36" s="13">
        <v>0</v>
      </c>
      <c r="H36" s="13"/>
      <c r="I36" s="13">
        <f t="shared" si="1"/>
        <v>1</v>
      </c>
      <c r="J36" s="13">
        <f t="shared" si="2"/>
        <v>21</v>
      </c>
      <c r="K36" s="13">
        <f t="shared" si="3"/>
        <v>20</v>
      </c>
      <c r="L36" s="13">
        <v>41</v>
      </c>
      <c r="M36" s="14">
        <f t="shared" si="4"/>
        <v>51.219512195121951</v>
      </c>
      <c r="N36" s="14">
        <f t="shared" si="5"/>
        <v>48.780487804878049</v>
      </c>
      <c r="O36" s="14">
        <f t="shared" si="6"/>
        <v>95.238095238095227</v>
      </c>
    </row>
    <row r="37" spans="1:15" x14ac:dyDescent="0.35">
      <c r="A37" s="27"/>
      <c r="B37" s="12" t="s">
        <v>91</v>
      </c>
      <c r="C37" s="13">
        <v>0</v>
      </c>
      <c r="D37" s="13">
        <v>0</v>
      </c>
      <c r="E37" s="13"/>
      <c r="F37" s="13">
        <v>1</v>
      </c>
      <c r="G37" s="13">
        <v>10</v>
      </c>
      <c r="H37" s="13">
        <v>5</v>
      </c>
      <c r="I37" s="13">
        <f t="shared" si="1"/>
        <v>1</v>
      </c>
      <c r="J37" s="13">
        <f t="shared" si="2"/>
        <v>10</v>
      </c>
      <c r="K37" s="13">
        <f t="shared" si="3"/>
        <v>5</v>
      </c>
      <c r="L37" s="13">
        <v>25</v>
      </c>
      <c r="M37" s="14">
        <f t="shared" si="4"/>
        <v>40</v>
      </c>
      <c r="N37" s="14">
        <f t="shared" si="5"/>
        <v>20</v>
      </c>
      <c r="O37" s="14">
        <f t="shared" si="6"/>
        <v>50</v>
      </c>
    </row>
    <row r="38" spans="1:15" x14ac:dyDescent="0.35">
      <c r="A38" s="27"/>
      <c r="B38" s="12" t="s">
        <v>92</v>
      </c>
      <c r="C38" s="13">
        <v>0</v>
      </c>
      <c r="D38" s="13">
        <v>0</v>
      </c>
      <c r="E38" s="13"/>
      <c r="F38" s="13">
        <v>0</v>
      </c>
      <c r="G38" s="13">
        <v>0</v>
      </c>
      <c r="H38" s="13"/>
      <c r="I38" s="13">
        <f t="shared" si="1"/>
        <v>0</v>
      </c>
      <c r="J38" s="13">
        <f t="shared" si="2"/>
        <v>0</v>
      </c>
      <c r="K38" s="13">
        <f t="shared" si="3"/>
        <v>0</v>
      </c>
      <c r="L38" s="13">
        <v>3</v>
      </c>
      <c r="M38" s="14">
        <f t="shared" si="4"/>
        <v>0</v>
      </c>
      <c r="N38" s="14">
        <f t="shared" si="5"/>
        <v>0</v>
      </c>
      <c r="O38" s="14"/>
    </row>
    <row r="39" spans="1:15" x14ac:dyDescent="0.35">
      <c r="A39" s="27"/>
      <c r="B39" s="12" t="s">
        <v>93</v>
      </c>
      <c r="C39" s="13">
        <v>1</v>
      </c>
      <c r="D39" s="13">
        <v>47</v>
      </c>
      <c r="E39" s="13">
        <v>48</v>
      </c>
      <c r="F39" s="13">
        <v>0</v>
      </c>
      <c r="G39" s="13">
        <v>0</v>
      </c>
      <c r="H39" s="13"/>
      <c r="I39" s="13">
        <f t="shared" si="1"/>
        <v>1</v>
      </c>
      <c r="J39" s="13">
        <f t="shared" si="2"/>
        <v>47</v>
      </c>
      <c r="K39" s="13">
        <f t="shared" si="3"/>
        <v>48</v>
      </c>
      <c r="L39" s="13">
        <v>112</v>
      </c>
      <c r="M39" s="14">
        <f t="shared" si="4"/>
        <v>41.964285714285715</v>
      </c>
      <c r="N39" s="14">
        <f t="shared" si="5"/>
        <v>42.857142857142854</v>
      </c>
      <c r="O39" s="14">
        <f t="shared" si="6"/>
        <v>102.12765957446808</v>
      </c>
    </row>
    <row r="40" spans="1:15" x14ac:dyDescent="0.35">
      <c r="A40" s="27"/>
      <c r="B40" s="12" t="s">
        <v>94</v>
      </c>
      <c r="C40" s="13">
        <v>0</v>
      </c>
      <c r="D40" s="13">
        <v>0</v>
      </c>
      <c r="E40" s="13"/>
      <c r="F40" s="13">
        <v>0</v>
      </c>
      <c r="G40" s="13">
        <v>0</v>
      </c>
      <c r="H40" s="13"/>
      <c r="I40" s="13">
        <f t="shared" si="1"/>
        <v>0</v>
      </c>
      <c r="J40" s="13">
        <f t="shared" si="2"/>
        <v>0</v>
      </c>
      <c r="K40" s="13">
        <f t="shared" si="3"/>
        <v>0</v>
      </c>
      <c r="L40" s="13">
        <v>14</v>
      </c>
      <c r="M40" s="14">
        <f t="shared" si="4"/>
        <v>0</v>
      </c>
      <c r="N40" s="14">
        <f t="shared" si="5"/>
        <v>0</v>
      </c>
      <c r="O40" s="14"/>
    </row>
    <row r="41" spans="1:15" x14ac:dyDescent="0.35">
      <c r="A41" s="27"/>
      <c r="B41" s="12" t="s">
        <v>95</v>
      </c>
      <c r="C41" s="13">
        <v>2</v>
      </c>
      <c r="D41" s="13">
        <v>128</v>
      </c>
      <c r="E41" s="13">
        <v>46</v>
      </c>
      <c r="F41" s="13">
        <v>2</v>
      </c>
      <c r="G41" s="13">
        <v>17</v>
      </c>
      <c r="H41" s="13">
        <v>18</v>
      </c>
      <c r="I41" s="13">
        <f t="shared" si="1"/>
        <v>4</v>
      </c>
      <c r="J41" s="13">
        <f t="shared" si="2"/>
        <v>145</v>
      </c>
      <c r="K41" s="13">
        <f t="shared" si="3"/>
        <v>64</v>
      </c>
      <c r="L41" s="13">
        <v>123</v>
      </c>
      <c r="M41" s="14">
        <f t="shared" si="4"/>
        <v>117.88617886178862</v>
      </c>
      <c r="N41" s="14">
        <f t="shared" si="5"/>
        <v>52.032520325203258</v>
      </c>
      <c r="O41" s="14">
        <f t="shared" si="6"/>
        <v>44.137931034482762</v>
      </c>
    </row>
    <row r="42" spans="1:15" x14ac:dyDescent="0.35">
      <c r="A42" s="27"/>
      <c r="B42" s="12" t="s">
        <v>96</v>
      </c>
      <c r="C42" s="13">
        <v>2</v>
      </c>
      <c r="D42" s="13">
        <v>59</v>
      </c>
      <c r="E42" s="13">
        <v>59</v>
      </c>
      <c r="F42" s="13">
        <v>1</v>
      </c>
      <c r="G42" s="13">
        <v>10</v>
      </c>
      <c r="H42" s="13">
        <v>9</v>
      </c>
      <c r="I42" s="13">
        <f t="shared" si="1"/>
        <v>3</v>
      </c>
      <c r="J42" s="13">
        <f t="shared" si="2"/>
        <v>69</v>
      </c>
      <c r="K42" s="13">
        <f t="shared" si="3"/>
        <v>68</v>
      </c>
      <c r="L42" s="13">
        <v>187</v>
      </c>
      <c r="M42" s="14">
        <f t="shared" si="4"/>
        <v>36.898395721925134</v>
      </c>
      <c r="N42" s="14">
        <f t="shared" si="5"/>
        <v>36.363636363636367</v>
      </c>
      <c r="O42" s="14">
        <f t="shared" si="6"/>
        <v>98.550724637681171</v>
      </c>
    </row>
    <row r="43" spans="1:15" x14ac:dyDescent="0.35">
      <c r="A43" s="27"/>
      <c r="B43" s="12" t="s">
        <v>97</v>
      </c>
      <c r="C43" s="13">
        <v>0</v>
      </c>
      <c r="D43" s="13">
        <v>0</v>
      </c>
      <c r="E43" s="13"/>
      <c r="F43" s="13">
        <v>0</v>
      </c>
      <c r="G43" s="13">
        <v>0</v>
      </c>
      <c r="H43" s="13"/>
      <c r="I43" s="13">
        <f t="shared" si="1"/>
        <v>0</v>
      </c>
      <c r="J43" s="13">
        <f t="shared" si="2"/>
        <v>0</v>
      </c>
      <c r="K43" s="13">
        <f t="shared" si="3"/>
        <v>0</v>
      </c>
      <c r="L43" s="13">
        <v>9</v>
      </c>
      <c r="M43" s="14">
        <f t="shared" si="4"/>
        <v>0</v>
      </c>
      <c r="N43" s="14">
        <f t="shared" si="5"/>
        <v>0</v>
      </c>
      <c r="O43" s="14"/>
    </row>
    <row r="44" spans="1:15" x14ac:dyDescent="0.35">
      <c r="A44" s="27"/>
      <c r="B44" s="12" t="s">
        <v>98</v>
      </c>
      <c r="C44" s="13">
        <v>0</v>
      </c>
      <c r="D44" s="13">
        <v>0</v>
      </c>
      <c r="E44" s="13"/>
      <c r="F44" s="13">
        <v>0</v>
      </c>
      <c r="G44" s="13">
        <v>0</v>
      </c>
      <c r="H44" s="13"/>
      <c r="I44" s="13">
        <f t="shared" si="1"/>
        <v>0</v>
      </c>
      <c r="J44" s="13">
        <f t="shared" si="2"/>
        <v>0</v>
      </c>
      <c r="K44" s="13">
        <f t="shared" si="3"/>
        <v>0</v>
      </c>
      <c r="L44" s="13">
        <v>24</v>
      </c>
      <c r="M44" s="14">
        <f t="shared" si="4"/>
        <v>0</v>
      </c>
      <c r="N44" s="14">
        <f t="shared" si="5"/>
        <v>0</v>
      </c>
      <c r="O44" s="14"/>
    </row>
    <row r="45" spans="1:15" x14ac:dyDescent="0.35">
      <c r="A45" s="27"/>
      <c r="B45" s="12" t="s">
        <v>99</v>
      </c>
      <c r="C45" s="13">
        <v>0</v>
      </c>
      <c r="D45" s="13">
        <v>0</v>
      </c>
      <c r="E45" s="13"/>
      <c r="F45" s="13">
        <v>0</v>
      </c>
      <c r="G45" s="13">
        <v>0</v>
      </c>
      <c r="H45" s="13"/>
      <c r="I45" s="13">
        <f t="shared" si="1"/>
        <v>0</v>
      </c>
      <c r="J45" s="13">
        <f t="shared" si="2"/>
        <v>0</v>
      </c>
      <c r="K45" s="13">
        <f t="shared" si="3"/>
        <v>0</v>
      </c>
      <c r="L45" s="13">
        <v>22</v>
      </c>
      <c r="M45" s="14">
        <f t="shared" si="4"/>
        <v>0</v>
      </c>
      <c r="N45" s="14">
        <f t="shared" si="5"/>
        <v>0</v>
      </c>
      <c r="O45" s="14"/>
    </row>
    <row r="46" spans="1:15" x14ac:dyDescent="0.35">
      <c r="A46" s="27"/>
      <c r="B46" s="12" t="s">
        <v>100</v>
      </c>
      <c r="C46" s="13">
        <v>0</v>
      </c>
      <c r="D46" s="13">
        <v>0</v>
      </c>
      <c r="E46" s="13"/>
      <c r="F46" s="13">
        <v>0</v>
      </c>
      <c r="G46" s="13">
        <v>0</v>
      </c>
      <c r="H46" s="13"/>
      <c r="I46" s="13">
        <f t="shared" si="1"/>
        <v>0</v>
      </c>
      <c r="J46" s="13">
        <f t="shared" si="2"/>
        <v>0</v>
      </c>
      <c r="K46" s="13">
        <f t="shared" si="3"/>
        <v>0</v>
      </c>
      <c r="L46" s="13">
        <v>7</v>
      </c>
      <c r="M46" s="14">
        <f t="shared" si="4"/>
        <v>0</v>
      </c>
      <c r="N46" s="14">
        <f t="shared" si="5"/>
        <v>0</v>
      </c>
      <c r="O46" s="14"/>
    </row>
    <row r="47" spans="1:15" x14ac:dyDescent="0.35">
      <c r="A47" s="27"/>
      <c r="B47" s="12" t="s">
        <v>101</v>
      </c>
      <c r="C47" s="13">
        <v>0</v>
      </c>
      <c r="D47" s="13">
        <v>0</v>
      </c>
      <c r="E47" s="13"/>
      <c r="F47" s="13">
        <v>0</v>
      </c>
      <c r="G47" s="13">
        <v>0</v>
      </c>
      <c r="H47" s="13"/>
      <c r="I47" s="13">
        <f t="shared" si="1"/>
        <v>0</v>
      </c>
      <c r="J47" s="13">
        <f t="shared" si="2"/>
        <v>0</v>
      </c>
      <c r="K47" s="13">
        <f t="shared" si="3"/>
        <v>0</v>
      </c>
      <c r="L47" s="13">
        <v>6</v>
      </c>
      <c r="M47" s="14">
        <f t="shared" si="4"/>
        <v>0</v>
      </c>
      <c r="N47" s="14">
        <f t="shared" si="5"/>
        <v>0</v>
      </c>
      <c r="O47" s="14"/>
    </row>
    <row r="48" spans="1:15" x14ac:dyDescent="0.35">
      <c r="A48" s="27"/>
      <c r="B48" s="12" t="s">
        <v>102</v>
      </c>
      <c r="C48" s="13">
        <v>0</v>
      </c>
      <c r="D48" s="13">
        <v>0</v>
      </c>
      <c r="E48" s="13"/>
      <c r="F48" s="13">
        <v>1</v>
      </c>
      <c r="G48" s="13">
        <v>24</v>
      </c>
      <c r="H48" s="13">
        <v>19</v>
      </c>
      <c r="I48" s="13">
        <f t="shared" si="1"/>
        <v>1</v>
      </c>
      <c r="J48" s="13">
        <f t="shared" si="2"/>
        <v>24</v>
      </c>
      <c r="K48" s="13">
        <f t="shared" si="3"/>
        <v>19</v>
      </c>
      <c r="L48" s="13">
        <v>42</v>
      </c>
      <c r="M48" s="14">
        <f t="shared" si="4"/>
        <v>57.142857142857139</v>
      </c>
      <c r="N48" s="14">
        <f t="shared" si="5"/>
        <v>45.238095238095241</v>
      </c>
      <c r="O48" s="14">
        <f t="shared" si="6"/>
        <v>79.166666666666657</v>
      </c>
    </row>
    <row r="49" spans="1:15" x14ac:dyDescent="0.35">
      <c r="A49" s="27"/>
      <c r="B49" s="12" t="s">
        <v>103</v>
      </c>
      <c r="C49" s="13">
        <v>0</v>
      </c>
      <c r="D49" s="13">
        <v>0</v>
      </c>
      <c r="E49" s="13"/>
      <c r="F49" s="13">
        <v>0</v>
      </c>
      <c r="G49" s="13">
        <v>0</v>
      </c>
      <c r="H49" s="13"/>
      <c r="I49" s="13">
        <f t="shared" si="1"/>
        <v>0</v>
      </c>
      <c r="J49" s="13">
        <f t="shared" si="2"/>
        <v>0</v>
      </c>
      <c r="K49" s="13">
        <f t="shared" si="3"/>
        <v>0</v>
      </c>
      <c r="L49" s="13">
        <v>10</v>
      </c>
      <c r="M49" s="14"/>
      <c r="N49" s="14"/>
      <c r="O49" s="14"/>
    </row>
    <row r="50" spans="1:15" s="19" customFormat="1" x14ac:dyDescent="0.35">
      <c r="A50" s="16" t="s">
        <v>104</v>
      </c>
      <c r="B50" s="16"/>
      <c r="C50" s="17">
        <f>SUM(C34:C49)</f>
        <v>6</v>
      </c>
      <c r="D50" s="17">
        <f t="shared" ref="D50:L50" si="15">SUM(D34:D49)</f>
        <v>255</v>
      </c>
      <c r="E50" s="17">
        <f t="shared" si="15"/>
        <v>173</v>
      </c>
      <c r="F50" s="17">
        <f t="shared" si="15"/>
        <v>5</v>
      </c>
      <c r="G50" s="17">
        <f t="shared" si="15"/>
        <v>61</v>
      </c>
      <c r="H50" s="17">
        <f t="shared" si="15"/>
        <v>51</v>
      </c>
      <c r="I50" s="17">
        <f t="shared" si="15"/>
        <v>11</v>
      </c>
      <c r="J50" s="17">
        <f t="shared" si="15"/>
        <v>316</v>
      </c>
      <c r="K50" s="17">
        <f t="shared" si="15"/>
        <v>224</v>
      </c>
      <c r="L50" s="17">
        <f t="shared" si="15"/>
        <v>697</v>
      </c>
      <c r="M50" s="18">
        <f t="shared" si="4"/>
        <v>45.33715925394548</v>
      </c>
      <c r="N50" s="18">
        <f t="shared" si="5"/>
        <v>32.137733142037298</v>
      </c>
      <c r="O50" s="18">
        <f t="shared" si="6"/>
        <v>70.886075949367083</v>
      </c>
    </row>
    <row r="51" spans="1:15" s="19" customFormat="1" x14ac:dyDescent="0.35">
      <c r="A51" s="16" t="s">
        <v>351</v>
      </c>
      <c r="B51" s="16"/>
      <c r="C51" s="17">
        <f>SUM(C50,C33,C19,C14)</f>
        <v>69</v>
      </c>
      <c r="D51" s="17">
        <f t="shared" ref="D51:L51" si="16">SUM(D50,D33,D19,D14)</f>
        <v>3022</v>
      </c>
      <c r="E51" s="17">
        <f t="shared" si="16"/>
        <v>2693</v>
      </c>
      <c r="F51" s="17">
        <f t="shared" si="16"/>
        <v>62</v>
      </c>
      <c r="G51" s="17">
        <f t="shared" si="16"/>
        <v>1171</v>
      </c>
      <c r="H51" s="17">
        <f t="shared" si="16"/>
        <v>1050</v>
      </c>
      <c r="I51" s="17">
        <f t="shared" si="16"/>
        <v>131</v>
      </c>
      <c r="J51" s="17">
        <f t="shared" si="16"/>
        <v>4193</v>
      </c>
      <c r="K51" s="17">
        <f t="shared" si="16"/>
        <v>3743</v>
      </c>
      <c r="L51" s="17">
        <f t="shared" si="16"/>
        <v>9765</v>
      </c>
      <c r="M51" s="18">
        <f t="shared" si="4"/>
        <v>42.939068100358426</v>
      </c>
      <c r="N51" s="18">
        <f t="shared" si="5"/>
        <v>38.330773169482846</v>
      </c>
      <c r="O51" s="18">
        <f t="shared" si="6"/>
        <v>89.267827331266389</v>
      </c>
    </row>
  </sheetData>
  <mergeCells count="13">
    <mergeCell ref="B1:B2"/>
    <mergeCell ref="C1:E1"/>
    <mergeCell ref="F1:H1"/>
    <mergeCell ref="A3:A13"/>
    <mergeCell ref="A15:A18"/>
    <mergeCell ref="A20:A32"/>
    <mergeCell ref="A34:A49"/>
    <mergeCell ref="A1:A2"/>
    <mergeCell ref="I1:K1"/>
    <mergeCell ref="L1:L2"/>
    <mergeCell ref="M1:M2"/>
    <mergeCell ref="N1:N2"/>
    <mergeCell ref="O1:O2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0BE2-C5F0-4936-BA9C-52A7173DF0A5}">
  <dimension ref="A1:O51"/>
  <sheetViews>
    <sheetView zoomScaleNormal="100" workbookViewId="0">
      <selection sqref="A1:O51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356</v>
      </c>
      <c r="B3" s="12" t="s">
        <v>105</v>
      </c>
      <c r="C3" s="13">
        <v>1</v>
      </c>
      <c r="D3" s="13">
        <v>18</v>
      </c>
      <c r="E3" s="13">
        <v>15</v>
      </c>
      <c r="F3" s="13">
        <v>0</v>
      </c>
      <c r="G3" s="13">
        <v>0</v>
      </c>
      <c r="H3" s="13"/>
      <c r="I3" s="13">
        <f>SUM(C3,F3)</f>
        <v>1</v>
      </c>
      <c r="J3" s="13">
        <f t="shared" ref="J3:K3" si="0">SUM(D3,G3)</f>
        <v>18</v>
      </c>
      <c r="K3" s="13">
        <f t="shared" si="0"/>
        <v>15</v>
      </c>
      <c r="L3" s="13">
        <v>54</v>
      </c>
      <c r="M3" s="14">
        <f>J3/L3*100</f>
        <v>33.333333333333329</v>
      </c>
      <c r="N3" s="14">
        <f>K3/L3*100</f>
        <v>27.777777777777779</v>
      </c>
      <c r="O3" s="14">
        <f>K3/J3*100</f>
        <v>83.333333333333343</v>
      </c>
    </row>
    <row r="4" spans="1:15" x14ac:dyDescent="0.35">
      <c r="A4" s="27"/>
      <c r="B4" s="12" t="s">
        <v>106</v>
      </c>
      <c r="C4" s="13">
        <v>0</v>
      </c>
      <c r="D4" s="13">
        <v>0</v>
      </c>
      <c r="E4" s="13"/>
      <c r="F4" s="13">
        <v>1</v>
      </c>
      <c r="G4" s="13">
        <v>28</v>
      </c>
      <c r="H4" s="13">
        <v>28</v>
      </c>
      <c r="I4" s="13">
        <f t="shared" ref="I4:I49" si="1">SUM(C4,F4)</f>
        <v>1</v>
      </c>
      <c r="J4" s="13">
        <f t="shared" ref="J4:J49" si="2">SUM(D4,G4)</f>
        <v>28</v>
      </c>
      <c r="K4" s="13">
        <f t="shared" ref="K4:K49" si="3">SUM(E4,H4)</f>
        <v>28</v>
      </c>
      <c r="L4" s="13">
        <v>104</v>
      </c>
      <c r="M4" s="14">
        <f t="shared" ref="M4" si="4">J4/L4*100</f>
        <v>26.923076923076923</v>
      </c>
      <c r="N4" s="14">
        <f t="shared" ref="N4:N51" si="5">K4/L4*100</f>
        <v>26.923076923076923</v>
      </c>
      <c r="O4" s="14">
        <f t="shared" ref="O4:O51" si="6">K4/J4*100</f>
        <v>100</v>
      </c>
    </row>
    <row r="5" spans="1:15" ht="26" x14ac:dyDescent="0.35">
      <c r="A5" s="27"/>
      <c r="B5" s="15" t="s">
        <v>107</v>
      </c>
      <c r="C5" s="13">
        <v>1</v>
      </c>
      <c r="D5" s="13">
        <v>59</v>
      </c>
      <c r="E5" s="13">
        <v>46</v>
      </c>
      <c r="F5" s="13">
        <v>1</v>
      </c>
      <c r="G5" s="13">
        <v>50</v>
      </c>
      <c r="H5" s="13">
        <v>34</v>
      </c>
      <c r="I5" s="13">
        <f t="shared" si="1"/>
        <v>2</v>
      </c>
      <c r="J5" s="13">
        <f t="shared" si="2"/>
        <v>109</v>
      </c>
      <c r="K5" s="13">
        <f t="shared" si="3"/>
        <v>80</v>
      </c>
      <c r="L5" s="13">
        <v>214</v>
      </c>
      <c r="M5" s="14">
        <f t="shared" ref="M5" si="7">J5/L5*100</f>
        <v>50.934579439252339</v>
      </c>
      <c r="N5" s="14">
        <f t="shared" si="5"/>
        <v>37.383177570093459</v>
      </c>
      <c r="O5" s="14">
        <f t="shared" si="6"/>
        <v>73.394495412844037</v>
      </c>
    </row>
    <row r="6" spans="1:15" x14ac:dyDescent="0.35">
      <c r="A6" s="27"/>
      <c r="B6" s="12" t="s">
        <v>108</v>
      </c>
      <c r="C6" s="13">
        <v>0</v>
      </c>
      <c r="D6" s="13">
        <v>0</v>
      </c>
      <c r="E6" s="13"/>
      <c r="F6" s="13">
        <v>1</v>
      </c>
      <c r="G6" s="13">
        <v>28</v>
      </c>
      <c r="H6" s="13">
        <v>27</v>
      </c>
      <c r="I6" s="13">
        <f t="shared" si="1"/>
        <v>1</v>
      </c>
      <c r="J6" s="13">
        <f t="shared" si="2"/>
        <v>28</v>
      </c>
      <c r="K6" s="13">
        <f t="shared" si="3"/>
        <v>27</v>
      </c>
      <c r="L6" s="13">
        <v>68</v>
      </c>
      <c r="M6" s="14">
        <f t="shared" ref="M6" si="8">J6/L6*100</f>
        <v>41.17647058823529</v>
      </c>
      <c r="N6" s="14">
        <f t="shared" si="5"/>
        <v>39.705882352941174</v>
      </c>
      <c r="O6" s="14">
        <f t="shared" si="6"/>
        <v>96.428571428571431</v>
      </c>
    </row>
    <row r="7" spans="1:15" x14ac:dyDescent="0.35">
      <c r="A7" s="27"/>
      <c r="B7" s="12" t="s">
        <v>109</v>
      </c>
      <c r="C7" s="13">
        <v>2</v>
      </c>
      <c r="D7" s="13">
        <v>28</v>
      </c>
      <c r="E7" s="13">
        <v>13</v>
      </c>
      <c r="F7" s="13">
        <v>0</v>
      </c>
      <c r="G7" s="13">
        <v>0</v>
      </c>
      <c r="H7" s="13"/>
      <c r="I7" s="13">
        <f t="shared" si="1"/>
        <v>2</v>
      </c>
      <c r="J7" s="13">
        <f t="shared" si="2"/>
        <v>28</v>
      </c>
      <c r="K7" s="13">
        <f t="shared" si="3"/>
        <v>13</v>
      </c>
      <c r="L7" s="13">
        <v>52</v>
      </c>
      <c r="M7" s="14">
        <f t="shared" ref="M7" si="9">J7/L7*100</f>
        <v>53.846153846153847</v>
      </c>
      <c r="N7" s="14">
        <f t="shared" si="5"/>
        <v>25</v>
      </c>
      <c r="O7" s="14">
        <f t="shared" si="6"/>
        <v>46.428571428571431</v>
      </c>
    </row>
    <row r="8" spans="1:15" x14ac:dyDescent="0.35">
      <c r="A8" s="27"/>
      <c r="B8" s="12" t="s">
        <v>110</v>
      </c>
      <c r="C8" s="13">
        <v>1</v>
      </c>
      <c r="D8" s="13">
        <v>8</v>
      </c>
      <c r="E8" s="13">
        <v>7</v>
      </c>
      <c r="F8" s="13">
        <v>0</v>
      </c>
      <c r="G8" s="13">
        <v>0</v>
      </c>
      <c r="H8" s="13"/>
      <c r="I8" s="13">
        <f t="shared" si="1"/>
        <v>1</v>
      </c>
      <c r="J8" s="13">
        <f t="shared" si="2"/>
        <v>8</v>
      </c>
      <c r="K8" s="13">
        <f t="shared" si="3"/>
        <v>7</v>
      </c>
      <c r="L8" s="13">
        <v>42</v>
      </c>
      <c r="M8" s="14">
        <f t="shared" ref="M8" si="10">J8/L8*100</f>
        <v>19.047619047619047</v>
      </c>
      <c r="N8" s="14">
        <f t="shared" si="5"/>
        <v>16.666666666666664</v>
      </c>
      <c r="O8" s="14">
        <f t="shared" si="6"/>
        <v>87.5</v>
      </c>
    </row>
    <row r="9" spans="1:15" x14ac:dyDescent="0.35">
      <c r="A9" s="27"/>
      <c r="B9" s="12" t="s">
        <v>111</v>
      </c>
      <c r="C9" s="13">
        <v>1</v>
      </c>
      <c r="D9" s="13">
        <v>24</v>
      </c>
      <c r="E9" s="13">
        <v>19</v>
      </c>
      <c r="F9" s="13">
        <v>0</v>
      </c>
      <c r="G9" s="13">
        <v>0</v>
      </c>
      <c r="H9" s="13"/>
      <c r="I9" s="13">
        <f t="shared" si="1"/>
        <v>1</v>
      </c>
      <c r="J9" s="13">
        <f t="shared" si="2"/>
        <v>24</v>
      </c>
      <c r="K9" s="13">
        <f t="shared" si="3"/>
        <v>19</v>
      </c>
      <c r="L9" s="13">
        <v>53</v>
      </c>
      <c r="M9" s="14">
        <f t="shared" ref="M9" si="11">J9/L9*100</f>
        <v>45.283018867924532</v>
      </c>
      <c r="N9" s="14">
        <f t="shared" si="5"/>
        <v>35.849056603773583</v>
      </c>
      <c r="O9" s="14">
        <f t="shared" si="6"/>
        <v>79.166666666666657</v>
      </c>
    </row>
    <row r="10" spans="1:15" s="19" customFormat="1" x14ac:dyDescent="0.35">
      <c r="A10" s="16" t="s">
        <v>112</v>
      </c>
      <c r="B10" s="16"/>
      <c r="C10" s="17">
        <f>SUM(C3:C9)</f>
        <v>6</v>
      </c>
      <c r="D10" s="17">
        <f t="shared" ref="D10:L10" si="12">SUM(D3:D9)</f>
        <v>137</v>
      </c>
      <c r="E10" s="17">
        <f t="shared" si="12"/>
        <v>100</v>
      </c>
      <c r="F10" s="17">
        <f t="shared" si="12"/>
        <v>3</v>
      </c>
      <c r="G10" s="17">
        <f t="shared" si="12"/>
        <v>106</v>
      </c>
      <c r="H10" s="17">
        <f t="shared" si="12"/>
        <v>89</v>
      </c>
      <c r="I10" s="17">
        <f t="shared" si="12"/>
        <v>9</v>
      </c>
      <c r="J10" s="17">
        <f t="shared" si="12"/>
        <v>243</v>
      </c>
      <c r="K10" s="17">
        <f t="shared" si="12"/>
        <v>189</v>
      </c>
      <c r="L10" s="17">
        <f t="shared" si="12"/>
        <v>587</v>
      </c>
      <c r="M10" s="18">
        <f t="shared" ref="M10" si="13">J10/L10*100</f>
        <v>41.396933560477002</v>
      </c>
      <c r="N10" s="18">
        <f t="shared" si="5"/>
        <v>32.197614991482112</v>
      </c>
      <c r="O10" s="18">
        <f t="shared" si="6"/>
        <v>77.777777777777786</v>
      </c>
    </row>
    <row r="11" spans="1:15" x14ac:dyDescent="0.35">
      <c r="A11" s="27" t="s">
        <v>357</v>
      </c>
      <c r="B11" s="12" t="s">
        <v>114</v>
      </c>
      <c r="C11" s="13">
        <v>1</v>
      </c>
      <c r="D11" s="13">
        <v>60</v>
      </c>
      <c r="E11" s="13">
        <v>47</v>
      </c>
      <c r="F11" s="13">
        <v>0</v>
      </c>
      <c r="G11" s="13">
        <v>0</v>
      </c>
      <c r="H11" s="13"/>
      <c r="I11" s="13">
        <f t="shared" si="1"/>
        <v>1</v>
      </c>
      <c r="J11" s="13">
        <f t="shared" si="2"/>
        <v>60</v>
      </c>
      <c r="K11" s="13">
        <f t="shared" si="3"/>
        <v>47</v>
      </c>
      <c r="L11" s="13">
        <v>118</v>
      </c>
      <c r="M11" s="14">
        <f t="shared" ref="M11" si="14">J11/L11*100</f>
        <v>50.847457627118644</v>
      </c>
      <c r="N11" s="14">
        <f t="shared" si="5"/>
        <v>39.83050847457627</v>
      </c>
      <c r="O11" s="14">
        <f t="shared" si="6"/>
        <v>78.333333333333329</v>
      </c>
    </row>
    <row r="12" spans="1:15" x14ac:dyDescent="0.35">
      <c r="A12" s="27"/>
      <c r="B12" s="12" t="s">
        <v>113</v>
      </c>
      <c r="C12" s="13">
        <v>3</v>
      </c>
      <c r="D12" s="13">
        <v>242</v>
      </c>
      <c r="E12" s="13">
        <v>165</v>
      </c>
      <c r="F12" s="13">
        <v>2</v>
      </c>
      <c r="G12" s="13">
        <v>68</v>
      </c>
      <c r="H12" s="13">
        <v>64</v>
      </c>
      <c r="I12" s="13">
        <f t="shared" si="1"/>
        <v>5</v>
      </c>
      <c r="J12" s="13">
        <f t="shared" si="2"/>
        <v>310</v>
      </c>
      <c r="K12" s="13">
        <f t="shared" si="3"/>
        <v>229</v>
      </c>
      <c r="L12" s="13">
        <v>526</v>
      </c>
      <c r="M12" s="14">
        <f t="shared" ref="M12" si="15">J12/L12*100</f>
        <v>58.935361216730044</v>
      </c>
      <c r="N12" s="14">
        <f t="shared" si="5"/>
        <v>43.536121673003805</v>
      </c>
      <c r="O12" s="14">
        <f t="shared" si="6"/>
        <v>73.870967741935488</v>
      </c>
    </row>
    <row r="13" spans="1:15" x14ac:dyDescent="0.35">
      <c r="A13" s="27"/>
      <c r="B13" s="12" t="s">
        <v>115</v>
      </c>
      <c r="C13" s="13">
        <v>1</v>
      </c>
      <c r="D13" s="13">
        <v>65</v>
      </c>
      <c r="E13" s="13">
        <v>50</v>
      </c>
      <c r="F13" s="13">
        <v>0</v>
      </c>
      <c r="G13" s="13">
        <v>0</v>
      </c>
      <c r="H13" s="13"/>
      <c r="I13" s="13">
        <f t="shared" si="1"/>
        <v>1</v>
      </c>
      <c r="J13" s="13">
        <f t="shared" si="2"/>
        <v>65</v>
      </c>
      <c r="K13" s="13">
        <f t="shared" si="3"/>
        <v>50</v>
      </c>
      <c r="L13" s="13">
        <v>170</v>
      </c>
      <c r="M13" s="14">
        <f t="shared" ref="M13" si="16">J13/L13*100</f>
        <v>38.235294117647058</v>
      </c>
      <c r="N13" s="14">
        <f t="shared" si="5"/>
        <v>29.411764705882355</v>
      </c>
      <c r="O13" s="14">
        <f t="shared" si="6"/>
        <v>76.923076923076934</v>
      </c>
    </row>
    <row r="14" spans="1:15" x14ac:dyDescent="0.35">
      <c r="A14" s="27"/>
      <c r="B14" s="12" t="s">
        <v>116</v>
      </c>
      <c r="C14" s="13">
        <v>1</v>
      </c>
      <c r="D14" s="13">
        <v>48</v>
      </c>
      <c r="E14" s="13">
        <v>42</v>
      </c>
      <c r="F14" s="13">
        <v>0</v>
      </c>
      <c r="G14" s="13">
        <v>0</v>
      </c>
      <c r="H14" s="13"/>
      <c r="I14" s="13">
        <f t="shared" si="1"/>
        <v>1</v>
      </c>
      <c r="J14" s="13">
        <f t="shared" si="2"/>
        <v>48</v>
      </c>
      <c r="K14" s="13">
        <f t="shared" si="3"/>
        <v>42</v>
      </c>
      <c r="L14" s="13">
        <v>126</v>
      </c>
      <c r="M14" s="14">
        <f t="shared" ref="M14" si="17">J14/L14*100</f>
        <v>38.095238095238095</v>
      </c>
      <c r="N14" s="14">
        <f t="shared" si="5"/>
        <v>33.333333333333329</v>
      </c>
      <c r="O14" s="14">
        <f t="shared" si="6"/>
        <v>87.5</v>
      </c>
    </row>
    <row r="15" spans="1:15" x14ac:dyDescent="0.35">
      <c r="A15" s="27"/>
      <c r="B15" s="12" t="s">
        <v>117</v>
      </c>
      <c r="C15" s="13">
        <v>0</v>
      </c>
      <c r="D15" s="13">
        <v>0</v>
      </c>
      <c r="E15" s="13"/>
      <c r="F15" s="13">
        <v>2</v>
      </c>
      <c r="G15" s="13">
        <v>54</v>
      </c>
      <c r="H15" s="13">
        <v>37</v>
      </c>
      <c r="I15" s="13">
        <f t="shared" si="1"/>
        <v>2</v>
      </c>
      <c r="J15" s="13">
        <f t="shared" si="2"/>
        <v>54</v>
      </c>
      <c r="K15" s="13">
        <f t="shared" si="3"/>
        <v>37</v>
      </c>
      <c r="L15" s="13">
        <v>91</v>
      </c>
      <c r="M15" s="14">
        <f t="shared" ref="M15" si="18">J15/L15*100</f>
        <v>59.340659340659343</v>
      </c>
      <c r="N15" s="14">
        <f t="shared" si="5"/>
        <v>40.659340659340657</v>
      </c>
      <c r="O15" s="14">
        <f t="shared" si="6"/>
        <v>68.518518518518519</v>
      </c>
    </row>
    <row r="16" spans="1:15" x14ac:dyDescent="0.35">
      <c r="A16" s="27"/>
      <c r="B16" s="12" t="s">
        <v>118</v>
      </c>
      <c r="C16" s="13">
        <v>1</v>
      </c>
      <c r="D16" s="13">
        <v>70</v>
      </c>
      <c r="E16" s="13">
        <v>69</v>
      </c>
      <c r="F16" s="13">
        <v>0</v>
      </c>
      <c r="G16" s="13">
        <v>0</v>
      </c>
      <c r="H16" s="13"/>
      <c r="I16" s="13">
        <f t="shared" si="1"/>
        <v>1</v>
      </c>
      <c r="J16" s="13">
        <f t="shared" si="2"/>
        <v>70</v>
      </c>
      <c r="K16" s="13">
        <f t="shared" si="3"/>
        <v>69</v>
      </c>
      <c r="L16" s="13">
        <v>200</v>
      </c>
      <c r="M16" s="14">
        <f t="shared" ref="M16" si="19">J16/L16*100</f>
        <v>35</v>
      </c>
      <c r="N16" s="14">
        <f t="shared" si="5"/>
        <v>34.5</v>
      </c>
      <c r="O16" s="14">
        <f t="shared" si="6"/>
        <v>98.571428571428584</v>
      </c>
    </row>
    <row r="17" spans="1:15" s="19" customFormat="1" x14ac:dyDescent="0.35">
      <c r="A17" s="16" t="s">
        <v>119</v>
      </c>
      <c r="B17" s="16"/>
      <c r="C17" s="17">
        <f>SUM(C11:C16)</f>
        <v>7</v>
      </c>
      <c r="D17" s="17">
        <f t="shared" ref="D17:L17" si="20">SUM(D11:D16)</f>
        <v>485</v>
      </c>
      <c r="E17" s="17">
        <f t="shared" si="20"/>
        <v>373</v>
      </c>
      <c r="F17" s="17">
        <f t="shared" si="20"/>
        <v>4</v>
      </c>
      <c r="G17" s="17">
        <f t="shared" si="20"/>
        <v>122</v>
      </c>
      <c r="H17" s="17">
        <f t="shared" si="20"/>
        <v>101</v>
      </c>
      <c r="I17" s="17">
        <f t="shared" si="20"/>
        <v>11</v>
      </c>
      <c r="J17" s="17">
        <f t="shared" si="20"/>
        <v>607</v>
      </c>
      <c r="K17" s="17">
        <f t="shared" si="20"/>
        <v>474</v>
      </c>
      <c r="L17" s="17">
        <f t="shared" si="20"/>
        <v>1231</v>
      </c>
      <c r="M17" s="18">
        <f t="shared" ref="M17" si="21">J17/L17*100</f>
        <v>49.309504467912269</v>
      </c>
      <c r="N17" s="18">
        <f t="shared" si="5"/>
        <v>38.505280259951256</v>
      </c>
      <c r="O17" s="18">
        <f t="shared" si="6"/>
        <v>78.088962108731465</v>
      </c>
    </row>
    <row r="18" spans="1:15" x14ac:dyDescent="0.35">
      <c r="A18" s="27" t="s">
        <v>358</v>
      </c>
      <c r="B18" s="12" t="s">
        <v>121</v>
      </c>
      <c r="C18" s="13">
        <v>2</v>
      </c>
      <c r="D18" s="13">
        <v>45</v>
      </c>
      <c r="E18" s="13">
        <v>38</v>
      </c>
      <c r="F18" s="13">
        <v>1</v>
      </c>
      <c r="G18" s="13">
        <v>15</v>
      </c>
      <c r="H18" s="13">
        <v>15</v>
      </c>
      <c r="I18" s="13">
        <f t="shared" si="1"/>
        <v>3</v>
      </c>
      <c r="J18" s="13">
        <f t="shared" si="2"/>
        <v>60</v>
      </c>
      <c r="K18" s="13">
        <f t="shared" si="3"/>
        <v>53</v>
      </c>
      <c r="L18" s="13">
        <v>126</v>
      </c>
      <c r="M18" s="14">
        <f t="shared" ref="M18" si="22">J18/L18*100</f>
        <v>47.619047619047613</v>
      </c>
      <c r="N18" s="14">
        <f t="shared" si="5"/>
        <v>42.063492063492063</v>
      </c>
      <c r="O18" s="14">
        <f t="shared" si="6"/>
        <v>88.333333333333329</v>
      </c>
    </row>
    <row r="19" spans="1:15" x14ac:dyDescent="0.35">
      <c r="A19" s="27"/>
      <c r="B19" s="12" t="s">
        <v>122</v>
      </c>
      <c r="C19" s="13">
        <v>1</v>
      </c>
      <c r="D19" s="13">
        <v>63</v>
      </c>
      <c r="E19" s="13">
        <v>38</v>
      </c>
      <c r="F19" s="13">
        <v>0</v>
      </c>
      <c r="G19" s="13">
        <v>0</v>
      </c>
      <c r="H19" s="13"/>
      <c r="I19" s="13">
        <f t="shared" si="1"/>
        <v>1</v>
      </c>
      <c r="J19" s="13">
        <f t="shared" si="2"/>
        <v>63</v>
      </c>
      <c r="K19" s="13">
        <f t="shared" si="3"/>
        <v>38</v>
      </c>
      <c r="L19" s="13">
        <v>122</v>
      </c>
      <c r="M19" s="14">
        <f t="shared" ref="M19" si="23">J19/L19*100</f>
        <v>51.639344262295083</v>
      </c>
      <c r="N19" s="14">
        <f t="shared" si="5"/>
        <v>31.147540983606557</v>
      </c>
      <c r="O19" s="14">
        <f t="shared" si="6"/>
        <v>60.317460317460316</v>
      </c>
    </row>
    <row r="20" spans="1:15" x14ac:dyDescent="0.35">
      <c r="A20" s="27"/>
      <c r="B20" s="12" t="s">
        <v>123</v>
      </c>
      <c r="C20" s="13">
        <v>1</v>
      </c>
      <c r="D20" s="13">
        <v>41</v>
      </c>
      <c r="E20" s="13">
        <v>39</v>
      </c>
      <c r="F20" s="13">
        <v>0</v>
      </c>
      <c r="G20" s="13">
        <v>0</v>
      </c>
      <c r="H20" s="13"/>
      <c r="I20" s="13">
        <f t="shared" si="1"/>
        <v>1</v>
      </c>
      <c r="J20" s="13">
        <f t="shared" si="2"/>
        <v>41</v>
      </c>
      <c r="K20" s="13">
        <f t="shared" si="3"/>
        <v>39</v>
      </c>
      <c r="L20" s="13">
        <v>139</v>
      </c>
      <c r="M20" s="14">
        <f t="shared" ref="M20" si="24">J20/L20*100</f>
        <v>29.496402877697843</v>
      </c>
      <c r="N20" s="14">
        <f t="shared" si="5"/>
        <v>28.057553956834528</v>
      </c>
      <c r="O20" s="14">
        <f t="shared" si="6"/>
        <v>95.121951219512198</v>
      </c>
    </row>
    <row r="21" spans="1:15" x14ac:dyDescent="0.35">
      <c r="A21" s="27"/>
      <c r="B21" s="12" t="s">
        <v>120</v>
      </c>
      <c r="C21" s="13">
        <v>1</v>
      </c>
      <c r="D21" s="13">
        <v>85</v>
      </c>
      <c r="E21" s="13">
        <v>74</v>
      </c>
      <c r="F21" s="13">
        <v>5</v>
      </c>
      <c r="G21" s="13">
        <v>124</v>
      </c>
      <c r="H21" s="13">
        <v>88</v>
      </c>
      <c r="I21" s="13">
        <f t="shared" si="1"/>
        <v>6</v>
      </c>
      <c r="J21" s="13">
        <f t="shared" si="2"/>
        <v>209</v>
      </c>
      <c r="K21" s="13">
        <f t="shared" si="3"/>
        <v>162</v>
      </c>
      <c r="L21" s="13">
        <v>270</v>
      </c>
      <c r="M21" s="14">
        <f t="shared" ref="M21" si="25">J21/L21*100</f>
        <v>77.407407407407405</v>
      </c>
      <c r="N21" s="14">
        <f t="shared" si="5"/>
        <v>60</v>
      </c>
      <c r="O21" s="14">
        <f t="shared" si="6"/>
        <v>77.511961722488039</v>
      </c>
    </row>
    <row r="22" spans="1:15" x14ac:dyDescent="0.35">
      <c r="A22" s="27"/>
      <c r="B22" s="12" t="s">
        <v>124</v>
      </c>
      <c r="C22" s="13">
        <v>1</v>
      </c>
      <c r="D22" s="13">
        <v>50</v>
      </c>
      <c r="E22" s="13">
        <v>44</v>
      </c>
      <c r="F22" s="13">
        <v>0</v>
      </c>
      <c r="G22" s="13">
        <v>0</v>
      </c>
      <c r="H22" s="13"/>
      <c r="I22" s="13">
        <f t="shared" si="1"/>
        <v>1</v>
      </c>
      <c r="J22" s="13">
        <f t="shared" si="2"/>
        <v>50</v>
      </c>
      <c r="K22" s="13">
        <f t="shared" si="3"/>
        <v>44</v>
      </c>
      <c r="L22" s="13">
        <v>179</v>
      </c>
      <c r="M22" s="14">
        <f t="shared" ref="M22" si="26">J22/L22*100</f>
        <v>27.932960893854748</v>
      </c>
      <c r="N22" s="14">
        <f t="shared" si="5"/>
        <v>24.581005586592177</v>
      </c>
      <c r="O22" s="14">
        <f t="shared" si="6"/>
        <v>88</v>
      </c>
    </row>
    <row r="23" spans="1:15" x14ac:dyDescent="0.35">
      <c r="A23" s="27"/>
      <c r="B23" s="12" t="s">
        <v>125</v>
      </c>
      <c r="C23" s="13">
        <v>2</v>
      </c>
      <c r="D23" s="13">
        <v>101</v>
      </c>
      <c r="E23" s="13">
        <v>90</v>
      </c>
      <c r="F23" s="13">
        <v>1</v>
      </c>
      <c r="G23" s="13">
        <v>13</v>
      </c>
      <c r="H23" s="13">
        <v>13</v>
      </c>
      <c r="I23" s="13">
        <f t="shared" si="1"/>
        <v>3</v>
      </c>
      <c r="J23" s="13">
        <f t="shared" si="2"/>
        <v>114</v>
      </c>
      <c r="K23" s="13">
        <f t="shared" si="3"/>
        <v>103</v>
      </c>
      <c r="L23" s="13">
        <v>283</v>
      </c>
      <c r="M23" s="14">
        <f t="shared" ref="M23" si="27">J23/L23*100</f>
        <v>40.282685512367486</v>
      </c>
      <c r="N23" s="14">
        <f t="shared" si="5"/>
        <v>36.395759717314483</v>
      </c>
      <c r="O23" s="14">
        <f t="shared" si="6"/>
        <v>90.350877192982466</v>
      </c>
    </row>
    <row r="24" spans="1:15" x14ac:dyDescent="0.35">
      <c r="A24" s="27"/>
      <c r="B24" s="12" t="s">
        <v>126</v>
      </c>
      <c r="C24" s="13">
        <v>2</v>
      </c>
      <c r="D24" s="13">
        <v>123</v>
      </c>
      <c r="E24" s="13">
        <v>100</v>
      </c>
      <c r="F24" s="13">
        <v>0</v>
      </c>
      <c r="G24" s="13">
        <v>0</v>
      </c>
      <c r="H24" s="13"/>
      <c r="I24" s="13">
        <f t="shared" si="1"/>
        <v>2</v>
      </c>
      <c r="J24" s="13">
        <f t="shared" si="2"/>
        <v>123</v>
      </c>
      <c r="K24" s="13">
        <f t="shared" si="3"/>
        <v>100</v>
      </c>
      <c r="L24" s="13">
        <v>150</v>
      </c>
      <c r="M24" s="14">
        <f t="shared" ref="M24" si="28">J24/L24*100</f>
        <v>82</v>
      </c>
      <c r="N24" s="14">
        <f t="shared" si="5"/>
        <v>66.666666666666657</v>
      </c>
      <c r="O24" s="14">
        <f t="shared" si="6"/>
        <v>81.300813008130078</v>
      </c>
    </row>
    <row r="25" spans="1:15" x14ac:dyDescent="0.35">
      <c r="A25" s="27"/>
      <c r="B25" s="12" t="s">
        <v>127</v>
      </c>
      <c r="C25" s="13">
        <v>1</v>
      </c>
      <c r="D25" s="13">
        <v>66</v>
      </c>
      <c r="E25" s="13">
        <v>43</v>
      </c>
      <c r="F25" s="13">
        <v>2</v>
      </c>
      <c r="G25" s="13">
        <v>31</v>
      </c>
      <c r="H25" s="13">
        <v>31</v>
      </c>
      <c r="I25" s="13">
        <f t="shared" si="1"/>
        <v>3</v>
      </c>
      <c r="J25" s="13">
        <f t="shared" si="2"/>
        <v>97</v>
      </c>
      <c r="K25" s="13">
        <f t="shared" si="3"/>
        <v>74</v>
      </c>
      <c r="L25" s="13">
        <v>219</v>
      </c>
      <c r="M25" s="14">
        <f t="shared" ref="M25" si="29">J25/L25*100</f>
        <v>44.292237442922371</v>
      </c>
      <c r="N25" s="14">
        <f t="shared" si="5"/>
        <v>33.789954337899545</v>
      </c>
      <c r="O25" s="14">
        <f t="shared" si="6"/>
        <v>76.288659793814432</v>
      </c>
    </row>
    <row r="26" spans="1:15" s="19" customFormat="1" x14ac:dyDescent="0.35">
      <c r="A26" s="16" t="s">
        <v>128</v>
      </c>
      <c r="B26" s="16"/>
      <c r="C26" s="17">
        <f>SUM(C18:C25)</f>
        <v>11</v>
      </c>
      <c r="D26" s="17">
        <f t="shared" ref="D26:L26" si="30">SUM(D18:D25)</f>
        <v>574</v>
      </c>
      <c r="E26" s="17">
        <f t="shared" si="30"/>
        <v>466</v>
      </c>
      <c r="F26" s="17">
        <f t="shared" si="30"/>
        <v>9</v>
      </c>
      <c r="G26" s="17">
        <f t="shared" si="30"/>
        <v>183</v>
      </c>
      <c r="H26" s="17">
        <f t="shared" si="30"/>
        <v>147</v>
      </c>
      <c r="I26" s="17">
        <f t="shared" si="30"/>
        <v>20</v>
      </c>
      <c r="J26" s="17">
        <f t="shared" si="30"/>
        <v>757</v>
      </c>
      <c r="K26" s="17">
        <f t="shared" si="30"/>
        <v>613</v>
      </c>
      <c r="L26" s="17">
        <f t="shared" si="30"/>
        <v>1488</v>
      </c>
      <c r="M26" s="18">
        <f t="shared" ref="M26" si="31">J26/L26*100</f>
        <v>50.873655913978496</v>
      </c>
      <c r="N26" s="18">
        <f t="shared" si="5"/>
        <v>41.196236559139784</v>
      </c>
      <c r="O26" s="18">
        <f t="shared" si="6"/>
        <v>80.977542932628793</v>
      </c>
    </row>
    <row r="27" spans="1:15" x14ac:dyDescent="0.35">
      <c r="A27" s="27" t="s">
        <v>359</v>
      </c>
      <c r="B27" s="12" t="s">
        <v>130</v>
      </c>
      <c r="C27" s="13">
        <v>1</v>
      </c>
      <c r="D27" s="13">
        <v>75</v>
      </c>
      <c r="E27" s="13">
        <v>59</v>
      </c>
      <c r="F27" s="13">
        <v>2</v>
      </c>
      <c r="G27" s="13">
        <v>51</v>
      </c>
      <c r="H27" s="13">
        <v>58</v>
      </c>
      <c r="I27" s="13">
        <f t="shared" si="1"/>
        <v>3</v>
      </c>
      <c r="J27" s="13">
        <f t="shared" si="2"/>
        <v>126</v>
      </c>
      <c r="K27" s="13">
        <f t="shared" si="3"/>
        <v>117</v>
      </c>
      <c r="L27" s="13">
        <v>231</v>
      </c>
      <c r="M27" s="14">
        <f t="shared" ref="M27" si="32">J27/L27*100</f>
        <v>54.54545454545454</v>
      </c>
      <c r="N27" s="14">
        <f t="shared" si="5"/>
        <v>50.649350649350644</v>
      </c>
      <c r="O27" s="14">
        <f t="shared" si="6"/>
        <v>92.857142857142861</v>
      </c>
    </row>
    <row r="28" spans="1:15" x14ac:dyDescent="0.35">
      <c r="A28" s="27"/>
      <c r="B28" s="12" t="s">
        <v>131</v>
      </c>
      <c r="C28" s="13">
        <v>1</v>
      </c>
      <c r="D28" s="13">
        <v>34</v>
      </c>
      <c r="E28" s="13">
        <v>31</v>
      </c>
      <c r="F28" s="13">
        <v>1</v>
      </c>
      <c r="G28" s="13">
        <v>28</v>
      </c>
      <c r="H28" s="13">
        <v>18</v>
      </c>
      <c r="I28" s="13">
        <f t="shared" si="1"/>
        <v>2</v>
      </c>
      <c r="J28" s="13">
        <f t="shared" si="2"/>
        <v>62</v>
      </c>
      <c r="K28" s="13">
        <f t="shared" si="3"/>
        <v>49</v>
      </c>
      <c r="L28" s="13">
        <v>123</v>
      </c>
      <c r="M28" s="14">
        <f t="shared" ref="M28" si="33">J28/L28*100</f>
        <v>50.40650406504065</v>
      </c>
      <c r="N28" s="14">
        <f t="shared" si="5"/>
        <v>39.837398373983739</v>
      </c>
      <c r="O28" s="14">
        <f t="shared" si="6"/>
        <v>79.032258064516128</v>
      </c>
    </row>
    <row r="29" spans="1:15" x14ac:dyDescent="0.35">
      <c r="A29" s="27"/>
      <c r="B29" s="12" t="s">
        <v>132</v>
      </c>
      <c r="C29" s="13">
        <v>1</v>
      </c>
      <c r="D29" s="13">
        <v>8</v>
      </c>
      <c r="E29" s="13">
        <v>8</v>
      </c>
      <c r="F29" s="13">
        <v>1</v>
      </c>
      <c r="G29" s="13">
        <v>20</v>
      </c>
      <c r="H29" s="13">
        <v>9</v>
      </c>
      <c r="I29" s="13">
        <f t="shared" si="1"/>
        <v>2</v>
      </c>
      <c r="J29" s="13">
        <f t="shared" si="2"/>
        <v>28</v>
      </c>
      <c r="K29" s="13">
        <f t="shared" si="3"/>
        <v>17</v>
      </c>
      <c r="L29" s="13">
        <v>71</v>
      </c>
      <c r="M29" s="14">
        <f t="shared" ref="M29" si="34">J29/L29*100</f>
        <v>39.436619718309856</v>
      </c>
      <c r="N29" s="14">
        <f t="shared" si="5"/>
        <v>23.943661971830984</v>
      </c>
      <c r="O29" s="14">
        <f t="shared" si="6"/>
        <v>60.714285714285708</v>
      </c>
    </row>
    <row r="30" spans="1:15" x14ac:dyDescent="0.35">
      <c r="A30" s="27"/>
      <c r="B30" s="12" t="s">
        <v>133</v>
      </c>
      <c r="C30" s="13">
        <v>2</v>
      </c>
      <c r="D30" s="13">
        <v>102</v>
      </c>
      <c r="E30" s="13">
        <v>99</v>
      </c>
      <c r="F30" s="13">
        <v>0</v>
      </c>
      <c r="G30" s="13">
        <v>0</v>
      </c>
      <c r="H30" s="13"/>
      <c r="I30" s="13">
        <f t="shared" si="1"/>
        <v>2</v>
      </c>
      <c r="J30" s="13">
        <f t="shared" si="2"/>
        <v>102</v>
      </c>
      <c r="K30" s="13">
        <f t="shared" si="3"/>
        <v>99</v>
      </c>
      <c r="L30" s="13">
        <v>214</v>
      </c>
      <c r="M30" s="14">
        <f t="shared" ref="M30" si="35">J30/L30*100</f>
        <v>47.663551401869157</v>
      </c>
      <c r="N30" s="14">
        <f t="shared" si="5"/>
        <v>46.261682242990652</v>
      </c>
      <c r="O30" s="14">
        <f t="shared" si="6"/>
        <v>97.058823529411768</v>
      </c>
    </row>
    <row r="31" spans="1:15" x14ac:dyDescent="0.35">
      <c r="A31" s="27"/>
      <c r="B31" s="12" t="s">
        <v>134</v>
      </c>
      <c r="C31" s="13">
        <v>1</v>
      </c>
      <c r="D31" s="13">
        <v>27</v>
      </c>
      <c r="E31" s="13">
        <v>23</v>
      </c>
      <c r="F31" s="13">
        <v>1</v>
      </c>
      <c r="G31" s="13">
        <v>28</v>
      </c>
      <c r="H31" s="13">
        <v>24</v>
      </c>
      <c r="I31" s="13">
        <f t="shared" si="1"/>
        <v>2</v>
      </c>
      <c r="J31" s="13">
        <f t="shared" si="2"/>
        <v>55</v>
      </c>
      <c r="K31" s="13">
        <f t="shared" si="3"/>
        <v>47</v>
      </c>
      <c r="L31" s="13">
        <v>111</v>
      </c>
      <c r="M31" s="14">
        <f t="shared" ref="M31" si="36">J31/L31*100</f>
        <v>49.549549549549546</v>
      </c>
      <c r="N31" s="14">
        <f t="shared" si="5"/>
        <v>42.342342342342342</v>
      </c>
      <c r="O31" s="14">
        <f t="shared" si="6"/>
        <v>85.454545454545453</v>
      </c>
    </row>
    <row r="32" spans="1:15" x14ac:dyDescent="0.35">
      <c r="A32" s="27"/>
      <c r="B32" s="12" t="s">
        <v>129</v>
      </c>
      <c r="C32" s="13">
        <v>1</v>
      </c>
      <c r="D32" s="13">
        <v>63</v>
      </c>
      <c r="E32" s="13">
        <v>63</v>
      </c>
      <c r="F32" s="13">
        <v>4</v>
      </c>
      <c r="G32" s="13">
        <v>63</v>
      </c>
      <c r="H32" s="13">
        <v>52</v>
      </c>
      <c r="I32" s="13">
        <f t="shared" si="1"/>
        <v>5</v>
      </c>
      <c r="J32" s="13">
        <f t="shared" si="2"/>
        <v>126</v>
      </c>
      <c r="K32" s="13">
        <f t="shared" si="3"/>
        <v>115</v>
      </c>
      <c r="L32" s="13">
        <v>226</v>
      </c>
      <c r="M32" s="14">
        <f t="shared" ref="M32" si="37">J32/L32*100</f>
        <v>55.752212389380531</v>
      </c>
      <c r="N32" s="14">
        <f t="shared" si="5"/>
        <v>50.884955752212392</v>
      </c>
      <c r="O32" s="14">
        <f t="shared" si="6"/>
        <v>91.269841269841265</v>
      </c>
    </row>
    <row r="33" spans="1:15" x14ac:dyDescent="0.35">
      <c r="A33" s="27"/>
      <c r="B33" s="12" t="s">
        <v>135</v>
      </c>
      <c r="C33" s="13">
        <v>0</v>
      </c>
      <c r="D33" s="13">
        <v>0</v>
      </c>
      <c r="E33" s="13"/>
      <c r="F33" s="13">
        <v>1</v>
      </c>
      <c r="G33" s="13">
        <v>58</v>
      </c>
      <c r="H33" s="13">
        <v>44</v>
      </c>
      <c r="I33" s="13">
        <f t="shared" si="1"/>
        <v>1</v>
      </c>
      <c r="J33" s="13">
        <f t="shared" si="2"/>
        <v>58</v>
      </c>
      <c r="K33" s="13">
        <f t="shared" si="3"/>
        <v>44</v>
      </c>
      <c r="L33" s="13">
        <v>111</v>
      </c>
      <c r="M33" s="14">
        <f t="shared" ref="M33" si="38">J33/L33*100</f>
        <v>52.252252252252248</v>
      </c>
      <c r="N33" s="14">
        <f t="shared" si="5"/>
        <v>39.63963963963964</v>
      </c>
      <c r="O33" s="14">
        <f t="shared" si="6"/>
        <v>75.862068965517238</v>
      </c>
    </row>
    <row r="34" spans="1:15" x14ac:dyDescent="0.35">
      <c r="A34" s="27"/>
      <c r="B34" s="12" t="s">
        <v>136</v>
      </c>
      <c r="C34" s="13">
        <v>1</v>
      </c>
      <c r="D34" s="13">
        <v>78</v>
      </c>
      <c r="E34" s="13">
        <v>78</v>
      </c>
      <c r="F34" s="13">
        <v>2</v>
      </c>
      <c r="G34" s="13">
        <v>32</v>
      </c>
      <c r="H34" s="13">
        <v>30</v>
      </c>
      <c r="I34" s="13">
        <f t="shared" si="1"/>
        <v>3</v>
      </c>
      <c r="J34" s="13">
        <f t="shared" si="2"/>
        <v>110</v>
      </c>
      <c r="K34" s="13">
        <f t="shared" si="3"/>
        <v>108</v>
      </c>
      <c r="L34" s="13">
        <v>255</v>
      </c>
      <c r="M34" s="14">
        <f t="shared" ref="M34" si="39">J34/L34*100</f>
        <v>43.137254901960787</v>
      </c>
      <c r="N34" s="14">
        <f t="shared" si="5"/>
        <v>42.352941176470587</v>
      </c>
      <c r="O34" s="14">
        <f t="shared" si="6"/>
        <v>98.181818181818187</v>
      </c>
    </row>
    <row r="35" spans="1:15" s="19" customFormat="1" x14ac:dyDescent="0.35">
      <c r="A35" s="16" t="s">
        <v>137</v>
      </c>
      <c r="B35" s="16"/>
      <c r="C35" s="17">
        <f>SUM(C27:C34)</f>
        <v>8</v>
      </c>
      <c r="D35" s="17">
        <f t="shared" ref="D35:L35" si="40">SUM(D27:D34)</f>
        <v>387</v>
      </c>
      <c r="E35" s="17">
        <f t="shared" si="40"/>
        <v>361</v>
      </c>
      <c r="F35" s="17">
        <f t="shared" si="40"/>
        <v>12</v>
      </c>
      <c r="G35" s="17">
        <f t="shared" si="40"/>
        <v>280</v>
      </c>
      <c r="H35" s="17">
        <f t="shared" si="40"/>
        <v>235</v>
      </c>
      <c r="I35" s="17">
        <f t="shared" si="40"/>
        <v>20</v>
      </c>
      <c r="J35" s="17">
        <f t="shared" si="40"/>
        <v>667</v>
      </c>
      <c r="K35" s="17">
        <f t="shared" si="40"/>
        <v>596</v>
      </c>
      <c r="L35" s="17">
        <f t="shared" si="40"/>
        <v>1342</v>
      </c>
      <c r="M35" s="18">
        <f t="shared" ref="M35" si="41">J35/L35*100</f>
        <v>49.701937406855443</v>
      </c>
      <c r="N35" s="18">
        <f t="shared" si="5"/>
        <v>44.411326378539492</v>
      </c>
      <c r="O35" s="18">
        <f t="shared" si="6"/>
        <v>89.35532233883059</v>
      </c>
    </row>
    <row r="36" spans="1:15" x14ac:dyDescent="0.35">
      <c r="A36" s="27" t="s">
        <v>360</v>
      </c>
      <c r="B36" s="12" t="s">
        <v>138</v>
      </c>
      <c r="C36" s="13">
        <v>2</v>
      </c>
      <c r="D36" s="13">
        <v>180</v>
      </c>
      <c r="E36" s="13">
        <v>92</v>
      </c>
      <c r="F36" s="13">
        <v>1</v>
      </c>
      <c r="G36" s="13">
        <v>7</v>
      </c>
      <c r="H36" s="13">
        <v>8</v>
      </c>
      <c r="I36" s="13">
        <f t="shared" si="1"/>
        <v>3</v>
      </c>
      <c r="J36" s="13">
        <f t="shared" si="2"/>
        <v>187</v>
      </c>
      <c r="K36" s="13">
        <f t="shared" si="3"/>
        <v>100</v>
      </c>
      <c r="L36" s="13">
        <v>157</v>
      </c>
      <c r="M36" s="14">
        <f t="shared" ref="M36" si="42">J36/L36*100</f>
        <v>119.10828025477707</v>
      </c>
      <c r="N36" s="14">
        <f t="shared" si="5"/>
        <v>63.694267515923563</v>
      </c>
      <c r="O36" s="14">
        <f t="shared" si="6"/>
        <v>53.475935828877006</v>
      </c>
    </row>
    <row r="37" spans="1:15" x14ac:dyDescent="0.35">
      <c r="A37" s="27"/>
      <c r="B37" s="12" t="s">
        <v>139</v>
      </c>
      <c r="C37" s="13">
        <v>1</v>
      </c>
      <c r="D37" s="13">
        <v>24</v>
      </c>
      <c r="E37" s="13">
        <v>22</v>
      </c>
      <c r="F37" s="13">
        <v>2</v>
      </c>
      <c r="G37" s="13">
        <v>58</v>
      </c>
      <c r="H37" s="13">
        <v>57</v>
      </c>
      <c r="I37" s="13">
        <f t="shared" si="1"/>
        <v>3</v>
      </c>
      <c r="J37" s="13">
        <f t="shared" si="2"/>
        <v>82</v>
      </c>
      <c r="K37" s="13">
        <f t="shared" si="3"/>
        <v>79</v>
      </c>
      <c r="L37" s="13">
        <v>182</v>
      </c>
      <c r="M37" s="14">
        <f t="shared" ref="M37" si="43">J37/L37*100</f>
        <v>45.054945054945058</v>
      </c>
      <c r="N37" s="14">
        <f t="shared" si="5"/>
        <v>43.406593406593409</v>
      </c>
      <c r="O37" s="14">
        <f t="shared" si="6"/>
        <v>96.341463414634148</v>
      </c>
    </row>
    <row r="38" spans="1:15" x14ac:dyDescent="0.35">
      <c r="A38" s="27"/>
      <c r="B38" s="12" t="s">
        <v>140</v>
      </c>
      <c r="C38" s="13">
        <v>1</v>
      </c>
      <c r="D38" s="13">
        <v>63</v>
      </c>
      <c r="E38" s="13">
        <v>62</v>
      </c>
      <c r="F38" s="13">
        <v>0</v>
      </c>
      <c r="G38" s="13">
        <v>0</v>
      </c>
      <c r="H38" s="13"/>
      <c r="I38" s="13">
        <f t="shared" si="1"/>
        <v>1</v>
      </c>
      <c r="J38" s="13">
        <f t="shared" si="2"/>
        <v>63</v>
      </c>
      <c r="K38" s="13">
        <f t="shared" si="3"/>
        <v>62</v>
      </c>
      <c r="L38" s="13">
        <v>253</v>
      </c>
      <c r="M38" s="14">
        <f t="shared" ref="M38" si="44">J38/L38*100</f>
        <v>24.901185770750988</v>
      </c>
      <c r="N38" s="14">
        <f t="shared" si="5"/>
        <v>24.505928853754941</v>
      </c>
      <c r="O38" s="14">
        <f t="shared" si="6"/>
        <v>98.412698412698404</v>
      </c>
    </row>
    <row r="39" spans="1:15" x14ac:dyDescent="0.35">
      <c r="A39" s="27"/>
      <c r="B39" s="12" t="s">
        <v>141</v>
      </c>
      <c r="C39" s="13">
        <v>0</v>
      </c>
      <c r="D39" s="13">
        <v>0</v>
      </c>
      <c r="E39" s="13"/>
      <c r="F39" s="13">
        <v>1</v>
      </c>
      <c r="G39" s="13">
        <v>30</v>
      </c>
      <c r="H39" s="13">
        <v>27</v>
      </c>
      <c r="I39" s="13">
        <f t="shared" si="1"/>
        <v>1</v>
      </c>
      <c r="J39" s="13">
        <f t="shared" si="2"/>
        <v>30</v>
      </c>
      <c r="K39" s="13">
        <f t="shared" si="3"/>
        <v>27</v>
      </c>
      <c r="L39" s="13">
        <v>207</v>
      </c>
      <c r="M39" s="14">
        <f t="shared" ref="M39" si="45">J39/L39*100</f>
        <v>14.492753623188406</v>
      </c>
      <c r="N39" s="14">
        <f t="shared" si="5"/>
        <v>13.043478260869565</v>
      </c>
      <c r="O39" s="14">
        <f t="shared" si="6"/>
        <v>90</v>
      </c>
    </row>
    <row r="40" spans="1:15" x14ac:dyDescent="0.35">
      <c r="A40" s="27"/>
      <c r="B40" s="12" t="s">
        <v>142</v>
      </c>
      <c r="C40" s="13">
        <v>1</v>
      </c>
      <c r="D40" s="13">
        <v>72</v>
      </c>
      <c r="E40" s="13">
        <v>70</v>
      </c>
      <c r="F40" s="13">
        <v>3</v>
      </c>
      <c r="G40" s="13">
        <v>78</v>
      </c>
      <c r="H40" s="13">
        <v>75</v>
      </c>
      <c r="I40" s="13">
        <f t="shared" si="1"/>
        <v>4</v>
      </c>
      <c r="J40" s="13">
        <f t="shared" si="2"/>
        <v>150</v>
      </c>
      <c r="K40" s="13">
        <f t="shared" si="3"/>
        <v>145</v>
      </c>
      <c r="L40" s="13">
        <v>275</v>
      </c>
      <c r="M40" s="14">
        <f t="shared" ref="M40" si="46">J40/L40*100</f>
        <v>54.54545454545454</v>
      </c>
      <c r="N40" s="14">
        <f t="shared" si="5"/>
        <v>52.72727272727272</v>
      </c>
      <c r="O40" s="14">
        <f t="shared" si="6"/>
        <v>96.666666666666671</v>
      </c>
    </row>
    <row r="41" spans="1:15" x14ac:dyDescent="0.35">
      <c r="A41" s="27"/>
      <c r="B41" s="12" t="s">
        <v>143</v>
      </c>
      <c r="C41" s="13">
        <v>25</v>
      </c>
      <c r="D41" s="13">
        <v>1389</v>
      </c>
      <c r="E41" s="13">
        <v>1285</v>
      </c>
      <c r="F41" s="13">
        <v>18</v>
      </c>
      <c r="G41" s="13">
        <v>513</v>
      </c>
      <c r="H41" s="13">
        <v>462</v>
      </c>
      <c r="I41" s="13">
        <f t="shared" si="1"/>
        <v>43</v>
      </c>
      <c r="J41" s="13">
        <f t="shared" si="2"/>
        <v>1902</v>
      </c>
      <c r="K41" s="13">
        <f t="shared" si="3"/>
        <v>1747</v>
      </c>
      <c r="L41" s="13">
        <v>3906</v>
      </c>
      <c r="M41" s="14">
        <f t="shared" ref="M41" si="47">J41/L41*100</f>
        <v>48.694316436251924</v>
      </c>
      <c r="N41" s="14">
        <f t="shared" si="5"/>
        <v>44.726062467997949</v>
      </c>
      <c r="O41" s="14">
        <f t="shared" si="6"/>
        <v>91.850683491062028</v>
      </c>
    </row>
    <row r="42" spans="1:15" ht="26" x14ac:dyDescent="0.35">
      <c r="A42" s="27"/>
      <c r="B42" s="15" t="s">
        <v>144</v>
      </c>
      <c r="C42" s="13">
        <v>0</v>
      </c>
      <c r="D42" s="13">
        <v>0</v>
      </c>
      <c r="E42" s="13"/>
      <c r="F42" s="13">
        <v>2</v>
      </c>
      <c r="G42" s="13">
        <v>55</v>
      </c>
      <c r="H42" s="13">
        <v>49</v>
      </c>
      <c r="I42" s="13">
        <f t="shared" si="1"/>
        <v>2</v>
      </c>
      <c r="J42" s="13">
        <f t="shared" si="2"/>
        <v>55</v>
      </c>
      <c r="K42" s="13">
        <f t="shared" si="3"/>
        <v>49</v>
      </c>
      <c r="L42" s="13">
        <v>87</v>
      </c>
      <c r="M42" s="14">
        <f t="shared" ref="M42" si="48">J42/L42*100</f>
        <v>63.218390804597703</v>
      </c>
      <c r="N42" s="14">
        <f t="shared" si="5"/>
        <v>56.321839080459768</v>
      </c>
      <c r="O42" s="14">
        <f t="shared" si="6"/>
        <v>89.090909090909093</v>
      </c>
    </row>
    <row r="43" spans="1:15" s="19" customFormat="1" x14ac:dyDescent="0.35">
      <c r="A43" s="16" t="s">
        <v>145</v>
      </c>
      <c r="B43" s="16"/>
      <c r="C43" s="17">
        <f>SUM(C36:C42)</f>
        <v>30</v>
      </c>
      <c r="D43" s="17">
        <f t="shared" ref="D43:L43" si="49">SUM(D36:D42)</f>
        <v>1728</v>
      </c>
      <c r="E43" s="17">
        <f t="shared" si="49"/>
        <v>1531</v>
      </c>
      <c r="F43" s="17">
        <f t="shared" si="49"/>
        <v>27</v>
      </c>
      <c r="G43" s="17">
        <f t="shared" si="49"/>
        <v>741</v>
      </c>
      <c r="H43" s="17">
        <f t="shared" si="49"/>
        <v>678</v>
      </c>
      <c r="I43" s="17">
        <f t="shared" si="49"/>
        <v>57</v>
      </c>
      <c r="J43" s="17">
        <f t="shared" si="49"/>
        <v>2469</v>
      </c>
      <c r="K43" s="17">
        <f t="shared" si="49"/>
        <v>2209</v>
      </c>
      <c r="L43" s="17">
        <f t="shared" si="49"/>
        <v>5067</v>
      </c>
      <c r="M43" s="18">
        <f t="shared" ref="M43" si="50">J43/L43*100</f>
        <v>48.727057430432211</v>
      </c>
      <c r="N43" s="18">
        <f t="shared" si="5"/>
        <v>43.595816064732581</v>
      </c>
      <c r="O43" s="18">
        <f t="shared" si="6"/>
        <v>89.469420818144997</v>
      </c>
    </row>
    <row r="44" spans="1:15" x14ac:dyDescent="0.35">
      <c r="A44" s="27" t="s">
        <v>361</v>
      </c>
      <c r="B44" s="12" t="s">
        <v>147</v>
      </c>
      <c r="C44" s="13">
        <v>1</v>
      </c>
      <c r="D44" s="13">
        <v>16</v>
      </c>
      <c r="E44" s="13">
        <v>13</v>
      </c>
      <c r="F44" s="13">
        <v>0</v>
      </c>
      <c r="G44" s="13">
        <v>0</v>
      </c>
      <c r="H44" s="13"/>
      <c r="I44" s="13">
        <f t="shared" si="1"/>
        <v>1</v>
      </c>
      <c r="J44" s="13">
        <f t="shared" si="2"/>
        <v>16</v>
      </c>
      <c r="K44" s="13">
        <f t="shared" si="3"/>
        <v>13</v>
      </c>
      <c r="L44" s="13">
        <v>52</v>
      </c>
      <c r="M44" s="14">
        <f t="shared" ref="M44" si="51">J44/L44*100</f>
        <v>30.76923076923077</v>
      </c>
      <c r="N44" s="14">
        <f t="shared" si="5"/>
        <v>25</v>
      </c>
      <c r="O44" s="14">
        <f t="shared" si="6"/>
        <v>81.25</v>
      </c>
    </row>
    <row r="45" spans="1:15" x14ac:dyDescent="0.35">
      <c r="A45" s="27"/>
      <c r="B45" s="12" t="s">
        <v>148</v>
      </c>
      <c r="C45" s="13">
        <v>4</v>
      </c>
      <c r="D45" s="13">
        <v>149</v>
      </c>
      <c r="E45" s="13">
        <v>80</v>
      </c>
      <c r="F45" s="13">
        <v>2</v>
      </c>
      <c r="G45" s="13">
        <v>43</v>
      </c>
      <c r="H45" s="13">
        <v>43</v>
      </c>
      <c r="I45" s="13">
        <f t="shared" si="1"/>
        <v>6</v>
      </c>
      <c r="J45" s="13">
        <f t="shared" si="2"/>
        <v>192</v>
      </c>
      <c r="K45" s="13">
        <f t="shared" si="3"/>
        <v>123</v>
      </c>
      <c r="L45" s="13">
        <v>409</v>
      </c>
      <c r="M45" s="14">
        <f t="shared" ref="M45" si="52">J45/L45*100</f>
        <v>46.943765281173597</v>
      </c>
      <c r="N45" s="14">
        <f t="shared" si="5"/>
        <v>30.073349633251834</v>
      </c>
      <c r="O45" s="14">
        <f t="shared" si="6"/>
        <v>64.0625</v>
      </c>
    </row>
    <row r="46" spans="1:15" x14ac:dyDescent="0.35">
      <c r="A46" s="27"/>
      <c r="B46" s="12" t="s">
        <v>149</v>
      </c>
      <c r="C46" s="13">
        <v>1</v>
      </c>
      <c r="D46" s="13">
        <v>79</v>
      </c>
      <c r="E46" s="13">
        <v>68</v>
      </c>
      <c r="F46" s="13">
        <v>1</v>
      </c>
      <c r="G46" s="13">
        <v>23</v>
      </c>
      <c r="H46" s="13">
        <v>23</v>
      </c>
      <c r="I46" s="13">
        <f t="shared" si="1"/>
        <v>2</v>
      </c>
      <c r="J46" s="13">
        <f t="shared" si="2"/>
        <v>102</v>
      </c>
      <c r="K46" s="13">
        <f t="shared" si="3"/>
        <v>91</v>
      </c>
      <c r="L46" s="13">
        <v>310</v>
      </c>
      <c r="M46" s="14">
        <f t="shared" ref="M46" si="53">J46/L46*100</f>
        <v>32.903225806451616</v>
      </c>
      <c r="N46" s="14">
        <f t="shared" si="5"/>
        <v>29.354838709677416</v>
      </c>
      <c r="O46" s="14">
        <f t="shared" si="6"/>
        <v>89.215686274509807</v>
      </c>
    </row>
    <row r="47" spans="1:15" x14ac:dyDescent="0.35">
      <c r="A47" s="27"/>
      <c r="B47" s="12" t="s">
        <v>150</v>
      </c>
      <c r="C47" s="13">
        <v>4</v>
      </c>
      <c r="D47" s="13">
        <v>118</v>
      </c>
      <c r="E47" s="13">
        <v>111</v>
      </c>
      <c r="F47" s="13">
        <v>0</v>
      </c>
      <c r="G47" s="13">
        <v>0</v>
      </c>
      <c r="H47" s="13"/>
      <c r="I47" s="13">
        <f t="shared" si="1"/>
        <v>4</v>
      </c>
      <c r="J47" s="13">
        <f t="shared" si="2"/>
        <v>118</v>
      </c>
      <c r="K47" s="13">
        <f t="shared" si="3"/>
        <v>111</v>
      </c>
      <c r="L47" s="13">
        <v>292</v>
      </c>
      <c r="M47" s="14">
        <f t="shared" ref="M47" si="54">J47/L47*100</f>
        <v>40.410958904109592</v>
      </c>
      <c r="N47" s="14">
        <f t="shared" si="5"/>
        <v>38.013698630136986</v>
      </c>
      <c r="O47" s="14">
        <f t="shared" si="6"/>
        <v>94.067796610169495</v>
      </c>
    </row>
    <row r="48" spans="1:15" x14ac:dyDescent="0.35">
      <c r="A48" s="27"/>
      <c r="B48" s="12" t="s">
        <v>146</v>
      </c>
      <c r="C48" s="13">
        <v>3</v>
      </c>
      <c r="D48" s="13">
        <v>178</v>
      </c>
      <c r="E48" s="13">
        <v>124</v>
      </c>
      <c r="F48" s="13">
        <v>3</v>
      </c>
      <c r="G48" s="13">
        <v>67</v>
      </c>
      <c r="H48" s="13">
        <v>73</v>
      </c>
      <c r="I48" s="13">
        <f t="shared" si="1"/>
        <v>6</v>
      </c>
      <c r="J48" s="13">
        <f t="shared" si="2"/>
        <v>245</v>
      </c>
      <c r="K48" s="13">
        <f t="shared" si="3"/>
        <v>197</v>
      </c>
      <c r="L48" s="13">
        <v>538</v>
      </c>
      <c r="M48" s="14">
        <f t="shared" ref="M48" si="55">J48/L48*100</f>
        <v>45.539033457249076</v>
      </c>
      <c r="N48" s="14">
        <f t="shared" si="5"/>
        <v>36.617100371747213</v>
      </c>
      <c r="O48" s="14">
        <f t="shared" si="6"/>
        <v>80.408163265306115</v>
      </c>
    </row>
    <row r="49" spans="1:15" x14ac:dyDescent="0.35">
      <c r="A49" s="27"/>
      <c r="B49" s="12" t="s">
        <v>151</v>
      </c>
      <c r="C49" s="13">
        <v>2</v>
      </c>
      <c r="D49" s="13">
        <v>31</v>
      </c>
      <c r="E49" s="13">
        <v>24</v>
      </c>
      <c r="F49" s="13">
        <v>1</v>
      </c>
      <c r="G49" s="13">
        <v>5</v>
      </c>
      <c r="H49" s="13">
        <v>2</v>
      </c>
      <c r="I49" s="13">
        <f t="shared" si="1"/>
        <v>3</v>
      </c>
      <c r="J49" s="13">
        <f t="shared" si="2"/>
        <v>36</v>
      </c>
      <c r="K49" s="13">
        <f t="shared" si="3"/>
        <v>26</v>
      </c>
      <c r="L49" s="13">
        <v>56</v>
      </c>
      <c r="M49" s="14">
        <f t="shared" ref="M49" si="56">J49/L49*100</f>
        <v>64.285714285714292</v>
      </c>
      <c r="N49" s="14">
        <f t="shared" si="5"/>
        <v>46.428571428571431</v>
      </c>
      <c r="O49" s="14">
        <f t="shared" si="6"/>
        <v>72.222222222222214</v>
      </c>
    </row>
    <row r="50" spans="1:15" s="19" customFormat="1" x14ac:dyDescent="0.35">
      <c r="A50" s="16" t="s">
        <v>152</v>
      </c>
      <c r="B50" s="16"/>
      <c r="C50" s="17">
        <f>SUM(C44:C49)</f>
        <v>15</v>
      </c>
      <c r="D50" s="17">
        <f t="shared" ref="D50:L50" si="57">SUM(D44:D49)</f>
        <v>571</v>
      </c>
      <c r="E50" s="17">
        <f t="shared" si="57"/>
        <v>420</v>
      </c>
      <c r="F50" s="17">
        <f t="shared" si="57"/>
        <v>7</v>
      </c>
      <c r="G50" s="17">
        <f t="shared" si="57"/>
        <v>138</v>
      </c>
      <c r="H50" s="17">
        <f t="shared" si="57"/>
        <v>141</v>
      </c>
      <c r="I50" s="17">
        <f t="shared" si="57"/>
        <v>22</v>
      </c>
      <c r="J50" s="17">
        <f t="shared" si="57"/>
        <v>709</v>
      </c>
      <c r="K50" s="17">
        <f t="shared" si="57"/>
        <v>561</v>
      </c>
      <c r="L50" s="17">
        <f t="shared" si="57"/>
        <v>1657</v>
      </c>
      <c r="M50" s="18">
        <f t="shared" ref="M50" si="58">J50/L50*100</f>
        <v>42.788171394085694</v>
      </c>
      <c r="N50" s="18">
        <f t="shared" si="5"/>
        <v>33.856366928183462</v>
      </c>
      <c r="O50" s="18">
        <f t="shared" si="6"/>
        <v>79.125528913963322</v>
      </c>
    </row>
    <row r="51" spans="1:15" s="19" customFormat="1" x14ac:dyDescent="0.35">
      <c r="A51" s="16" t="s">
        <v>351</v>
      </c>
      <c r="B51" s="16"/>
      <c r="C51" s="17">
        <f>SUM(C50,C43,C35,C26,C17,C10)</f>
        <v>77</v>
      </c>
      <c r="D51" s="17">
        <f t="shared" ref="D51:L51" si="59">SUM(D50,D43,D35,D26,D17,D10)</f>
        <v>3882</v>
      </c>
      <c r="E51" s="17">
        <f t="shared" si="59"/>
        <v>3251</v>
      </c>
      <c r="F51" s="17">
        <f t="shared" si="59"/>
        <v>62</v>
      </c>
      <c r="G51" s="17">
        <f t="shared" si="59"/>
        <v>1570</v>
      </c>
      <c r="H51" s="17">
        <f t="shared" si="59"/>
        <v>1391</v>
      </c>
      <c r="I51" s="17">
        <f t="shared" si="59"/>
        <v>139</v>
      </c>
      <c r="J51" s="17">
        <f t="shared" si="59"/>
        <v>5452</v>
      </c>
      <c r="K51" s="17">
        <f t="shared" si="59"/>
        <v>4642</v>
      </c>
      <c r="L51" s="17">
        <f t="shared" si="59"/>
        <v>11372</v>
      </c>
      <c r="M51" s="18">
        <f t="shared" ref="M51" si="60">J51/L51*100</f>
        <v>47.94231445655997</v>
      </c>
      <c r="N51" s="18">
        <f t="shared" si="5"/>
        <v>40.81955680619064</v>
      </c>
      <c r="O51" s="18">
        <f t="shared" si="6"/>
        <v>85.143066764490101</v>
      </c>
    </row>
  </sheetData>
  <mergeCells count="15">
    <mergeCell ref="N1:N2"/>
    <mergeCell ref="O1:O2"/>
    <mergeCell ref="A1:A2"/>
    <mergeCell ref="B1:B2"/>
    <mergeCell ref="C1:E1"/>
    <mergeCell ref="F1:H1"/>
    <mergeCell ref="I1:K1"/>
    <mergeCell ref="L1:L2"/>
    <mergeCell ref="M1:M2"/>
    <mergeCell ref="A44:A49"/>
    <mergeCell ref="A3:A9"/>
    <mergeCell ref="A11:A16"/>
    <mergeCell ref="A18:A25"/>
    <mergeCell ref="A27:A34"/>
    <mergeCell ref="A36:A42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&amp;L&amp;P&amp;R&amp;P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288B-F3E5-4F03-BE58-7E8574940EBD}">
  <dimension ref="A1:O57"/>
  <sheetViews>
    <sheetView workbookViewId="0">
      <selection sqref="A1:O57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362</v>
      </c>
      <c r="B3" s="12" t="s">
        <v>154</v>
      </c>
      <c r="C3" s="13">
        <v>1</v>
      </c>
      <c r="D3" s="13">
        <v>71</v>
      </c>
      <c r="E3" s="13">
        <v>63</v>
      </c>
      <c r="F3" s="13">
        <v>0</v>
      </c>
      <c r="G3" s="13">
        <v>0</v>
      </c>
      <c r="H3" s="13"/>
      <c r="I3" s="13">
        <f>SUM(C3,F3)</f>
        <v>1</v>
      </c>
      <c r="J3" s="13">
        <f t="shared" ref="J3:K3" si="0">SUM(D3,G3)</f>
        <v>71</v>
      </c>
      <c r="K3" s="13">
        <f t="shared" si="0"/>
        <v>63</v>
      </c>
      <c r="L3" s="13">
        <v>184</v>
      </c>
      <c r="M3" s="14">
        <f>J3/L3*100</f>
        <v>38.586956521739133</v>
      </c>
      <c r="N3" s="14">
        <f>K3/L3*100</f>
        <v>34.239130434782609</v>
      </c>
      <c r="O3" s="14">
        <f>K3/J3*100</f>
        <v>88.732394366197184</v>
      </c>
    </row>
    <row r="4" spans="1:15" x14ac:dyDescent="0.35">
      <c r="A4" s="27"/>
      <c r="B4" s="12" t="s">
        <v>153</v>
      </c>
      <c r="C4" s="13">
        <v>6</v>
      </c>
      <c r="D4" s="13">
        <v>344</v>
      </c>
      <c r="E4" s="13">
        <v>290</v>
      </c>
      <c r="F4" s="13">
        <v>12</v>
      </c>
      <c r="G4" s="13">
        <v>351</v>
      </c>
      <c r="H4" s="13">
        <v>332</v>
      </c>
      <c r="I4" s="13">
        <f t="shared" ref="I4:I55" si="1">SUM(C4,F4)</f>
        <v>18</v>
      </c>
      <c r="J4" s="13">
        <f t="shared" ref="J4:J55" si="2">SUM(D4,G4)</f>
        <v>695</v>
      </c>
      <c r="K4" s="13">
        <f t="shared" ref="K4:K55" si="3">SUM(E4,H4)</f>
        <v>622</v>
      </c>
      <c r="L4" s="13">
        <v>1630</v>
      </c>
      <c r="M4" s="14">
        <f t="shared" ref="M4:M57" si="4">J4/L4*100</f>
        <v>42.638036809815951</v>
      </c>
      <c r="N4" s="14">
        <f t="shared" ref="N4:N57" si="5">K4/L4*100</f>
        <v>38.159509202453989</v>
      </c>
      <c r="O4" s="14">
        <f t="shared" ref="O4:O57" si="6">K4/J4*100</f>
        <v>89.496402877697847</v>
      </c>
    </row>
    <row r="5" spans="1:15" x14ac:dyDescent="0.35">
      <c r="A5" s="27"/>
      <c r="B5" s="12" t="s">
        <v>155</v>
      </c>
      <c r="C5" s="13">
        <v>4</v>
      </c>
      <c r="D5" s="13">
        <v>78</v>
      </c>
      <c r="E5" s="13">
        <v>60</v>
      </c>
      <c r="F5" s="13">
        <v>1</v>
      </c>
      <c r="G5" s="13">
        <v>10</v>
      </c>
      <c r="H5" s="13">
        <v>8</v>
      </c>
      <c r="I5" s="13">
        <f t="shared" si="1"/>
        <v>5</v>
      </c>
      <c r="J5" s="13">
        <f t="shared" si="2"/>
        <v>88</v>
      </c>
      <c r="K5" s="13">
        <f t="shared" si="3"/>
        <v>68</v>
      </c>
      <c r="L5" s="13">
        <v>185</v>
      </c>
      <c r="M5" s="14">
        <f t="shared" si="4"/>
        <v>47.567567567567572</v>
      </c>
      <c r="N5" s="14">
        <f t="shared" si="5"/>
        <v>36.756756756756758</v>
      </c>
      <c r="O5" s="14">
        <f t="shared" si="6"/>
        <v>77.272727272727266</v>
      </c>
    </row>
    <row r="6" spans="1:15" x14ac:dyDescent="0.35">
      <c r="A6" s="27"/>
      <c r="B6" s="12" t="s">
        <v>156</v>
      </c>
      <c r="C6" s="13">
        <v>3</v>
      </c>
      <c r="D6" s="13">
        <v>141</v>
      </c>
      <c r="E6" s="13">
        <v>127</v>
      </c>
      <c r="F6" s="13">
        <v>0</v>
      </c>
      <c r="G6" s="13">
        <v>0</v>
      </c>
      <c r="H6" s="13"/>
      <c r="I6" s="13">
        <f t="shared" si="1"/>
        <v>3</v>
      </c>
      <c r="J6" s="13">
        <f t="shared" si="2"/>
        <v>141</v>
      </c>
      <c r="K6" s="13">
        <f t="shared" si="3"/>
        <v>127</v>
      </c>
      <c r="L6" s="13">
        <v>307</v>
      </c>
      <c r="M6" s="14">
        <f t="shared" si="4"/>
        <v>45.928338762214985</v>
      </c>
      <c r="N6" s="14">
        <f t="shared" si="5"/>
        <v>41.368078175895768</v>
      </c>
      <c r="O6" s="14">
        <f t="shared" si="6"/>
        <v>90.070921985815602</v>
      </c>
    </row>
    <row r="7" spans="1:15" s="19" customFormat="1" x14ac:dyDescent="0.35">
      <c r="A7" s="28" t="s">
        <v>157</v>
      </c>
      <c r="B7" s="16"/>
      <c r="C7" s="17">
        <f>SUM(C3:C6)</f>
        <v>14</v>
      </c>
      <c r="D7" s="17">
        <f t="shared" ref="D7:L7" si="7">SUM(D3:D6)</f>
        <v>634</v>
      </c>
      <c r="E7" s="17">
        <f t="shared" si="7"/>
        <v>540</v>
      </c>
      <c r="F7" s="17">
        <f t="shared" si="7"/>
        <v>13</v>
      </c>
      <c r="G7" s="17">
        <f t="shared" si="7"/>
        <v>361</v>
      </c>
      <c r="H7" s="17">
        <f t="shared" si="7"/>
        <v>340</v>
      </c>
      <c r="I7" s="17">
        <f t="shared" si="7"/>
        <v>27</v>
      </c>
      <c r="J7" s="17">
        <f t="shared" si="7"/>
        <v>995</v>
      </c>
      <c r="K7" s="17">
        <f t="shared" si="7"/>
        <v>880</v>
      </c>
      <c r="L7" s="17">
        <f t="shared" si="7"/>
        <v>2306</v>
      </c>
      <c r="M7" s="18">
        <f t="shared" si="4"/>
        <v>43.148308759757157</v>
      </c>
      <c r="N7" s="18">
        <f t="shared" si="5"/>
        <v>38.161318300086734</v>
      </c>
      <c r="O7" s="18">
        <f t="shared" si="6"/>
        <v>88.442211055276388</v>
      </c>
    </row>
    <row r="8" spans="1:15" x14ac:dyDescent="0.35">
      <c r="A8" s="27" t="s">
        <v>363</v>
      </c>
      <c r="B8" s="12" t="s">
        <v>159</v>
      </c>
      <c r="C8" s="13">
        <v>1</v>
      </c>
      <c r="D8" s="13">
        <v>24</v>
      </c>
      <c r="E8" s="13">
        <v>24</v>
      </c>
      <c r="F8" s="13">
        <v>0</v>
      </c>
      <c r="G8" s="13">
        <v>0</v>
      </c>
      <c r="H8" s="13"/>
      <c r="I8" s="13">
        <f t="shared" si="1"/>
        <v>1</v>
      </c>
      <c r="J8" s="13">
        <f t="shared" si="2"/>
        <v>24</v>
      </c>
      <c r="K8" s="13">
        <f t="shared" si="3"/>
        <v>24</v>
      </c>
      <c r="L8" s="13">
        <v>111</v>
      </c>
      <c r="M8" s="14">
        <f t="shared" si="4"/>
        <v>21.621621621621621</v>
      </c>
      <c r="N8" s="14">
        <f t="shared" si="5"/>
        <v>21.621621621621621</v>
      </c>
      <c r="O8" s="14">
        <f t="shared" si="6"/>
        <v>100</v>
      </c>
    </row>
    <row r="9" spans="1:15" x14ac:dyDescent="0.35">
      <c r="A9" s="27"/>
      <c r="B9" s="12" t="s">
        <v>160</v>
      </c>
      <c r="C9" s="13">
        <v>2</v>
      </c>
      <c r="D9" s="13">
        <v>70</v>
      </c>
      <c r="E9" s="13">
        <v>56</v>
      </c>
      <c r="F9" s="13">
        <v>1</v>
      </c>
      <c r="G9" s="13">
        <v>5</v>
      </c>
      <c r="H9" s="13">
        <v>4</v>
      </c>
      <c r="I9" s="13">
        <f t="shared" si="1"/>
        <v>3</v>
      </c>
      <c r="J9" s="13">
        <f t="shared" si="2"/>
        <v>75</v>
      </c>
      <c r="K9" s="13">
        <f t="shared" si="3"/>
        <v>60</v>
      </c>
      <c r="L9" s="13">
        <v>236</v>
      </c>
      <c r="M9" s="14">
        <f t="shared" si="4"/>
        <v>31.779661016949152</v>
      </c>
      <c r="N9" s="14">
        <f t="shared" si="5"/>
        <v>25.423728813559322</v>
      </c>
      <c r="O9" s="14">
        <f t="shared" si="6"/>
        <v>80</v>
      </c>
    </row>
    <row r="10" spans="1:15" x14ac:dyDescent="0.35">
      <c r="A10" s="27"/>
      <c r="B10" s="12" t="s">
        <v>158</v>
      </c>
      <c r="C10" s="13">
        <v>8</v>
      </c>
      <c r="D10" s="13">
        <v>227</v>
      </c>
      <c r="E10" s="13">
        <v>191</v>
      </c>
      <c r="F10" s="13">
        <v>3</v>
      </c>
      <c r="G10" s="13">
        <v>47</v>
      </c>
      <c r="H10" s="13">
        <v>45</v>
      </c>
      <c r="I10" s="13">
        <f t="shared" si="1"/>
        <v>11</v>
      </c>
      <c r="J10" s="13">
        <f t="shared" si="2"/>
        <v>274</v>
      </c>
      <c r="K10" s="13">
        <f t="shared" si="3"/>
        <v>236</v>
      </c>
      <c r="L10" s="13">
        <v>738</v>
      </c>
      <c r="M10" s="14">
        <f t="shared" si="4"/>
        <v>37.12737127371274</v>
      </c>
      <c r="N10" s="14">
        <f t="shared" si="5"/>
        <v>31.978319783197833</v>
      </c>
      <c r="O10" s="14">
        <f t="shared" si="6"/>
        <v>86.131386861313857</v>
      </c>
    </row>
    <row r="11" spans="1:15" x14ac:dyDescent="0.35">
      <c r="A11" s="27"/>
      <c r="B11" s="12" t="s">
        <v>161</v>
      </c>
      <c r="C11" s="13">
        <v>2</v>
      </c>
      <c r="D11" s="13">
        <v>98</v>
      </c>
      <c r="E11" s="13">
        <v>86</v>
      </c>
      <c r="F11" s="13">
        <v>0</v>
      </c>
      <c r="G11" s="13">
        <v>0</v>
      </c>
      <c r="H11" s="13"/>
      <c r="I11" s="13">
        <f t="shared" si="1"/>
        <v>2</v>
      </c>
      <c r="J11" s="13">
        <f t="shared" si="2"/>
        <v>98</v>
      </c>
      <c r="K11" s="13">
        <f t="shared" si="3"/>
        <v>86</v>
      </c>
      <c r="L11" s="13">
        <v>345</v>
      </c>
      <c r="M11" s="14">
        <f t="shared" si="4"/>
        <v>28.405797101449277</v>
      </c>
      <c r="N11" s="14">
        <f t="shared" si="5"/>
        <v>24.927536231884059</v>
      </c>
      <c r="O11" s="14">
        <f t="shared" si="6"/>
        <v>87.755102040816325</v>
      </c>
    </row>
    <row r="12" spans="1:15" x14ac:dyDescent="0.35">
      <c r="A12" s="27"/>
      <c r="B12" s="12" t="s">
        <v>162</v>
      </c>
      <c r="C12" s="13">
        <v>2</v>
      </c>
      <c r="D12" s="13">
        <v>61</v>
      </c>
      <c r="E12" s="13">
        <v>38</v>
      </c>
      <c r="F12" s="13">
        <v>1</v>
      </c>
      <c r="G12" s="13">
        <v>7</v>
      </c>
      <c r="H12" s="13">
        <v>3</v>
      </c>
      <c r="I12" s="13">
        <f t="shared" si="1"/>
        <v>3</v>
      </c>
      <c r="J12" s="13">
        <f t="shared" si="2"/>
        <v>68</v>
      </c>
      <c r="K12" s="13">
        <f t="shared" si="3"/>
        <v>41</v>
      </c>
      <c r="L12" s="13">
        <v>165</v>
      </c>
      <c r="M12" s="14">
        <f t="shared" si="4"/>
        <v>41.212121212121211</v>
      </c>
      <c r="N12" s="14">
        <f t="shared" si="5"/>
        <v>24.848484848484848</v>
      </c>
      <c r="O12" s="14">
        <f t="shared" si="6"/>
        <v>60.294117647058819</v>
      </c>
    </row>
    <row r="13" spans="1:15" x14ac:dyDescent="0.35">
      <c r="A13" s="27"/>
      <c r="B13" s="12" t="s">
        <v>163</v>
      </c>
      <c r="C13" s="13">
        <v>1</v>
      </c>
      <c r="D13" s="13">
        <v>61</v>
      </c>
      <c r="E13" s="13">
        <v>42</v>
      </c>
      <c r="F13" s="13">
        <v>1</v>
      </c>
      <c r="G13" s="13">
        <v>16</v>
      </c>
      <c r="H13" s="13">
        <v>16</v>
      </c>
      <c r="I13" s="13">
        <f t="shared" si="1"/>
        <v>2</v>
      </c>
      <c r="J13" s="13">
        <f t="shared" si="2"/>
        <v>77</v>
      </c>
      <c r="K13" s="13">
        <f t="shared" si="3"/>
        <v>58</v>
      </c>
      <c r="L13" s="13">
        <v>150</v>
      </c>
      <c r="M13" s="14">
        <f t="shared" si="4"/>
        <v>51.333333333333329</v>
      </c>
      <c r="N13" s="14">
        <f t="shared" si="5"/>
        <v>38.666666666666664</v>
      </c>
      <c r="O13" s="14">
        <f t="shared" si="6"/>
        <v>75.324675324675326</v>
      </c>
    </row>
    <row r="14" spans="1:15" s="19" customFormat="1" x14ac:dyDescent="0.35">
      <c r="A14" s="16" t="s">
        <v>164</v>
      </c>
      <c r="B14" s="16"/>
      <c r="C14" s="17">
        <f>SUM(C8:C13)</f>
        <v>16</v>
      </c>
      <c r="D14" s="17">
        <f t="shared" ref="D14:L14" si="8">SUM(D8:D13)</f>
        <v>541</v>
      </c>
      <c r="E14" s="17">
        <f t="shared" si="8"/>
        <v>437</v>
      </c>
      <c r="F14" s="17">
        <f t="shared" si="8"/>
        <v>6</v>
      </c>
      <c r="G14" s="17">
        <f t="shared" si="8"/>
        <v>75</v>
      </c>
      <c r="H14" s="17">
        <f t="shared" si="8"/>
        <v>68</v>
      </c>
      <c r="I14" s="17">
        <f t="shared" si="8"/>
        <v>22</v>
      </c>
      <c r="J14" s="17">
        <f t="shared" si="8"/>
        <v>616</v>
      </c>
      <c r="K14" s="17">
        <f t="shared" si="8"/>
        <v>505</v>
      </c>
      <c r="L14" s="17">
        <f t="shared" si="8"/>
        <v>1745</v>
      </c>
      <c r="M14" s="18">
        <f t="shared" si="4"/>
        <v>35.300859598853869</v>
      </c>
      <c r="N14" s="18">
        <f t="shared" si="5"/>
        <v>28.939828080229223</v>
      </c>
      <c r="O14" s="18">
        <f t="shared" si="6"/>
        <v>81.980519480519476</v>
      </c>
    </row>
    <row r="15" spans="1:15" x14ac:dyDescent="0.35">
      <c r="A15" s="27" t="s">
        <v>364</v>
      </c>
      <c r="B15" s="12" t="s">
        <v>166</v>
      </c>
      <c r="C15" s="13">
        <v>1</v>
      </c>
      <c r="D15" s="13">
        <v>23</v>
      </c>
      <c r="E15" s="13">
        <v>19</v>
      </c>
      <c r="F15" s="13">
        <v>0</v>
      </c>
      <c r="G15" s="13">
        <v>0</v>
      </c>
      <c r="H15" s="13"/>
      <c r="I15" s="13">
        <f t="shared" si="1"/>
        <v>1</v>
      </c>
      <c r="J15" s="13">
        <f t="shared" si="2"/>
        <v>23</v>
      </c>
      <c r="K15" s="13">
        <f t="shared" si="3"/>
        <v>19</v>
      </c>
      <c r="L15" s="13">
        <v>79</v>
      </c>
      <c r="M15" s="14">
        <f t="shared" si="4"/>
        <v>29.11392405063291</v>
      </c>
      <c r="N15" s="14">
        <f t="shared" si="5"/>
        <v>24.050632911392405</v>
      </c>
      <c r="O15" s="14">
        <f t="shared" si="6"/>
        <v>82.608695652173907</v>
      </c>
    </row>
    <row r="16" spans="1:15" x14ac:dyDescent="0.35">
      <c r="A16" s="27"/>
      <c r="B16" s="12" t="s">
        <v>167</v>
      </c>
      <c r="C16" s="13">
        <v>1</v>
      </c>
      <c r="D16" s="13">
        <v>61</v>
      </c>
      <c r="E16" s="13">
        <v>37</v>
      </c>
      <c r="F16" s="13">
        <v>1</v>
      </c>
      <c r="G16" s="13">
        <v>16</v>
      </c>
      <c r="H16" s="13">
        <v>15</v>
      </c>
      <c r="I16" s="13">
        <f t="shared" si="1"/>
        <v>2</v>
      </c>
      <c r="J16" s="13">
        <f t="shared" si="2"/>
        <v>77</v>
      </c>
      <c r="K16" s="13">
        <f t="shared" si="3"/>
        <v>52</v>
      </c>
      <c r="L16" s="13">
        <v>117</v>
      </c>
      <c r="M16" s="14">
        <f t="shared" si="4"/>
        <v>65.811965811965806</v>
      </c>
      <c r="N16" s="14">
        <f t="shared" si="5"/>
        <v>44.444444444444443</v>
      </c>
      <c r="O16" s="14">
        <f t="shared" si="6"/>
        <v>67.532467532467535</v>
      </c>
    </row>
    <row r="17" spans="1:15" ht="26" x14ac:dyDescent="0.35">
      <c r="A17" s="27"/>
      <c r="B17" s="15" t="s">
        <v>168</v>
      </c>
      <c r="C17" s="13">
        <v>1</v>
      </c>
      <c r="D17" s="13">
        <v>56</v>
      </c>
      <c r="E17" s="13">
        <v>47</v>
      </c>
      <c r="F17" s="13">
        <v>0</v>
      </c>
      <c r="G17" s="13">
        <v>0</v>
      </c>
      <c r="H17" s="13"/>
      <c r="I17" s="13">
        <f t="shared" si="1"/>
        <v>1</v>
      </c>
      <c r="J17" s="13">
        <f t="shared" si="2"/>
        <v>56</v>
      </c>
      <c r="K17" s="13">
        <f t="shared" si="3"/>
        <v>47</v>
      </c>
      <c r="L17" s="13">
        <v>136</v>
      </c>
      <c r="M17" s="14">
        <f t="shared" si="4"/>
        <v>41.17647058823529</v>
      </c>
      <c r="N17" s="14">
        <f t="shared" si="5"/>
        <v>34.558823529411761</v>
      </c>
      <c r="O17" s="14">
        <f t="shared" si="6"/>
        <v>83.928571428571431</v>
      </c>
    </row>
    <row r="18" spans="1:15" x14ac:dyDescent="0.35">
      <c r="A18" s="27"/>
      <c r="B18" s="12" t="s">
        <v>169</v>
      </c>
      <c r="C18" s="13">
        <v>2</v>
      </c>
      <c r="D18" s="13">
        <v>84</v>
      </c>
      <c r="E18" s="13">
        <v>70</v>
      </c>
      <c r="F18" s="13">
        <v>2</v>
      </c>
      <c r="G18" s="13">
        <v>37</v>
      </c>
      <c r="H18" s="13">
        <v>31</v>
      </c>
      <c r="I18" s="13">
        <f t="shared" si="1"/>
        <v>4</v>
      </c>
      <c r="J18" s="13">
        <f t="shared" si="2"/>
        <v>121</v>
      </c>
      <c r="K18" s="13">
        <f t="shared" si="3"/>
        <v>101</v>
      </c>
      <c r="L18" s="13">
        <v>284</v>
      </c>
      <c r="M18" s="14">
        <f t="shared" si="4"/>
        <v>42.605633802816897</v>
      </c>
      <c r="N18" s="14">
        <f t="shared" si="5"/>
        <v>35.563380281690144</v>
      </c>
      <c r="O18" s="14">
        <f t="shared" si="6"/>
        <v>83.471074380165291</v>
      </c>
    </row>
    <row r="19" spans="1:15" x14ac:dyDescent="0.35">
      <c r="A19" s="27"/>
      <c r="B19" s="12" t="s">
        <v>170</v>
      </c>
      <c r="C19" s="13">
        <v>1</v>
      </c>
      <c r="D19" s="13">
        <v>60</v>
      </c>
      <c r="E19" s="13">
        <v>60</v>
      </c>
      <c r="F19" s="13">
        <v>2</v>
      </c>
      <c r="G19" s="13">
        <v>14</v>
      </c>
      <c r="H19" s="13">
        <v>14</v>
      </c>
      <c r="I19" s="13">
        <f t="shared" si="1"/>
        <v>3</v>
      </c>
      <c r="J19" s="13">
        <f t="shared" si="2"/>
        <v>74</v>
      </c>
      <c r="K19" s="13">
        <f t="shared" si="3"/>
        <v>74</v>
      </c>
      <c r="L19" s="13">
        <v>139</v>
      </c>
      <c r="M19" s="14">
        <f t="shared" si="4"/>
        <v>53.237410071942449</v>
      </c>
      <c r="N19" s="14">
        <f t="shared" si="5"/>
        <v>53.237410071942449</v>
      </c>
      <c r="O19" s="14">
        <f t="shared" si="6"/>
        <v>100</v>
      </c>
    </row>
    <row r="20" spans="1:15" x14ac:dyDescent="0.35">
      <c r="A20" s="27"/>
      <c r="B20" s="12" t="s">
        <v>165</v>
      </c>
      <c r="C20" s="13">
        <v>3</v>
      </c>
      <c r="D20" s="13">
        <v>160</v>
      </c>
      <c r="E20" s="13">
        <v>160</v>
      </c>
      <c r="F20" s="13">
        <v>2</v>
      </c>
      <c r="G20" s="13">
        <v>37</v>
      </c>
      <c r="H20" s="13">
        <v>37</v>
      </c>
      <c r="I20" s="13">
        <f t="shared" si="1"/>
        <v>5</v>
      </c>
      <c r="J20" s="13">
        <f t="shared" si="2"/>
        <v>197</v>
      </c>
      <c r="K20" s="13">
        <f t="shared" si="3"/>
        <v>197</v>
      </c>
      <c r="L20" s="13">
        <v>595</v>
      </c>
      <c r="M20" s="14">
        <f t="shared" si="4"/>
        <v>33.109243697478988</v>
      </c>
      <c r="N20" s="14">
        <f t="shared" si="5"/>
        <v>33.109243697478988</v>
      </c>
      <c r="O20" s="14">
        <f t="shared" si="6"/>
        <v>100</v>
      </c>
    </row>
    <row r="21" spans="1:15" x14ac:dyDescent="0.35">
      <c r="A21" s="27"/>
      <c r="B21" s="12" t="s">
        <v>171</v>
      </c>
      <c r="C21" s="13">
        <v>3</v>
      </c>
      <c r="D21" s="13">
        <v>62</v>
      </c>
      <c r="E21" s="13">
        <v>62</v>
      </c>
      <c r="F21" s="13">
        <v>0</v>
      </c>
      <c r="G21" s="13">
        <v>0</v>
      </c>
      <c r="H21" s="13"/>
      <c r="I21" s="13">
        <f t="shared" si="1"/>
        <v>3</v>
      </c>
      <c r="J21" s="13">
        <f t="shared" si="2"/>
        <v>62</v>
      </c>
      <c r="K21" s="13">
        <f t="shared" si="3"/>
        <v>62</v>
      </c>
      <c r="L21" s="13">
        <v>220</v>
      </c>
      <c r="M21" s="14">
        <f t="shared" si="4"/>
        <v>28.18181818181818</v>
      </c>
      <c r="N21" s="14">
        <f t="shared" si="5"/>
        <v>28.18181818181818</v>
      </c>
      <c r="O21" s="14">
        <f t="shared" si="6"/>
        <v>100</v>
      </c>
    </row>
    <row r="22" spans="1:15" x14ac:dyDescent="0.35">
      <c r="A22" s="27"/>
      <c r="B22" s="12" t="s">
        <v>172</v>
      </c>
      <c r="C22" s="13">
        <v>1</v>
      </c>
      <c r="D22" s="13">
        <v>32</v>
      </c>
      <c r="E22" s="13">
        <v>25</v>
      </c>
      <c r="F22" s="13">
        <v>0</v>
      </c>
      <c r="G22" s="13">
        <v>0</v>
      </c>
      <c r="H22" s="13"/>
      <c r="I22" s="13">
        <f t="shared" si="1"/>
        <v>1</v>
      </c>
      <c r="J22" s="13">
        <f t="shared" si="2"/>
        <v>32</v>
      </c>
      <c r="K22" s="13">
        <f t="shared" si="3"/>
        <v>25</v>
      </c>
      <c r="L22" s="13">
        <v>63</v>
      </c>
      <c r="M22" s="14">
        <f t="shared" si="4"/>
        <v>50.793650793650791</v>
      </c>
      <c r="N22" s="14">
        <f t="shared" si="5"/>
        <v>39.682539682539684</v>
      </c>
      <c r="O22" s="14">
        <f t="shared" si="6"/>
        <v>78.125</v>
      </c>
    </row>
    <row r="23" spans="1:15" x14ac:dyDescent="0.35">
      <c r="A23" s="27"/>
      <c r="B23" s="12" t="s">
        <v>173</v>
      </c>
      <c r="C23" s="13">
        <v>1</v>
      </c>
      <c r="D23" s="13">
        <v>42</v>
      </c>
      <c r="E23" s="13">
        <v>44</v>
      </c>
      <c r="F23" s="13">
        <v>0</v>
      </c>
      <c r="G23" s="13">
        <v>0</v>
      </c>
      <c r="H23" s="13"/>
      <c r="I23" s="13">
        <f t="shared" si="1"/>
        <v>1</v>
      </c>
      <c r="J23" s="13">
        <f t="shared" si="2"/>
        <v>42</v>
      </c>
      <c r="K23" s="13">
        <f t="shared" si="3"/>
        <v>44</v>
      </c>
      <c r="L23" s="13">
        <v>160</v>
      </c>
      <c r="M23" s="14">
        <f t="shared" si="4"/>
        <v>26.25</v>
      </c>
      <c r="N23" s="14">
        <f t="shared" si="5"/>
        <v>27.500000000000004</v>
      </c>
      <c r="O23" s="14">
        <f t="shared" si="6"/>
        <v>104.76190476190477</v>
      </c>
    </row>
    <row r="24" spans="1:15" s="19" customFormat="1" x14ac:dyDescent="0.35">
      <c r="A24" s="16" t="s">
        <v>174</v>
      </c>
      <c r="B24" s="16"/>
      <c r="C24" s="17">
        <f>SUM(C15:C23)</f>
        <v>14</v>
      </c>
      <c r="D24" s="17">
        <f t="shared" ref="D24:L24" si="9">SUM(D15:D23)</f>
        <v>580</v>
      </c>
      <c r="E24" s="17">
        <f t="shared" si="9"/>
        <v>524</v>
      </c>
      <c r="F24" s="17">
        <f t="shared" si="9"/>
        <v>7</v>
      </c>
      <c r="G24" s="17">
        <f t="shared" si="9"/>
        <v>104</v>
      </c>
      <c r="H24" s="17">
        <f t="shared" si="9"/>
        <v>97</v>
      </c>
      <c r="I24" s="17">
        <f t="shared" si="9"/>
        <v>21</v>
      </c>
      <c r="J24" s="17">
        <f t="shared" si="9"/>
        <v>684</v>
      </c>
      <c r="K24" s="17">
        <f t="shared" si="9"/>
        <v>621</v>
      </c>
      <c r="L24" s="17">
        <f t="shared" si="9"/>
        <v>1793</v>
      </c>
      <c r="M24" s="18">
        <f t="shared" si="4"/>
        <v>38.148354712771891</v>
      </c>
      <c r="N24" s="18">
        <f t="shared" si="5"/>
        <v>34.634690462911323</v>
      </c>
      <c r="O24" s="18">
        <f t="shared" si="6"/>
        <v>90.789473684210535</v>
      </c>
    </row>
    <row r="25" spans="1:15" ht="26" x14ac:dyDescent="0.35">
      <c r="A25" s="15" t="s">
        <v>365</v>
      </c>
      <c r="B25" s="12" t="s">
        <v>175</v>
      </c>
      <c r="C25" s="13">
        <v>35</v>
      </c>
      <c r="D25" s="13">
        <v>1463</v>
      </c>
      <c r="E25" s="13">
        <v>1232</v>
      </c>
      <c r="F25" s="13">
        <v>23</v>
      </c>
      <c r="G25" s="13">
        <v>856</v>
      </c>
      <c r="H25" s="13">
        <v>751</v>
      </c>
      <c r="I25" s="13">
        <f t="shared" si="1"/>
        <v>58</v>
      </c>
      <c r="J25" s="13">
        <f t="shared" si="2"/>
        <v>2319</v>
      </c>
      <c r="K25" s="13">
        <f t="shared" si="3"/>
        <v>1983</v>
      </c>
      <c r="L25" s="13">
        <v>3941</v>
      </c>
      <c r="M25" s="14">
        <f t="shared" si="4"/>
        <v>58.842933265668606</v>
      </c>
      <c r="N25" s="14">
        <f t="shared" si="5"/>
        <v>50.317178381121543</v>
      </c>
      <c r="O25" s="14">
        <f t="shared" si="6"/>
        <v>85.510996119016809</v>
      </c>
    </row>
    <row r="26" spans="1:15" s="19" customFormat="1" x14ac:dyDescent="0.35">
      <c r="A26" s="16" t="s">
        <v>176</v>
      </c>
      <c r="B26" s="16"/>
      <c r="C26" s="17">
        <f>SUM(C25)</f>
        <v>35</v>
      </c>
      <c r="D26" s="17">
        <f t="shared" ref="D26:L26" si="10">SUM(D25)</f>
        <v>1463</v>
      </c>
      <c r="E26" s="17">
        <f t="shared" si="10"/>
        <v>1232</v>
      </c>
      <c r="F26" s="17">
        <f t="shared" si="10"/>
        <v>23</v>
      </c>
      <c r="G26" s="17">
        <f t="shared" si="10"/>
        <v>856</v>
      </c>
      <c r="H26" s="17">
        <f t="shared" si="10"/>
        <v>751</v>
      </c>
      <c r="I26" s="17">
        <f t="shared" si="10"/>
        <v>58</v>
      </c>
      <c r="J26" s="17">
        <f t="shared" si="10"/>
        <v>2319</v>
      </c>
      <c r="K26" s="17">
        <f t="shared" si="10"/>
        <v>1983</v>
      </c>
      <c r="L26" s="17">
        <f t="shared" si="10"/>
        <v>3941</v>
      </c>
      <c r="M26" s="18">
        <f t="shared" si="4"/>
        <v>58.842933265668606</v>
      </c>
      <c r="N26" s="18">
        <f t="shared" si="5"/>
        <v>50.317178381121543</v>
      </c>
      <c r="O26" s="18">
        <f t="shared" si="6"/>
        <v>85.510996119016809</v>
      </c>
    </row>
    <row r="27" spans="1:15" x14ac:dyDescent="0.35">
      <c r="A27" s="27" t="s">
        <v>366</v>
      </c>
      <c r="B27" s="12" t="s">
        <v>178</v>
      </c>
      <c r="C27" s="13">
        <v>1</v>
      </c>
      <c r="D27" s="13">
        <v>16</v>
      </c>
      <c r="E27" s="13">
        <v>16</v>
      </c>
      <c r="F27" s="13">
        <v>0</v>
      </c>
      <c r="G27" s="13">
        <v>0</v>
      </c>
      <c r="H27" s="13"/>
      <c r="I27" s="13">
        <f t="shared" si="1"/>
        <v>1</v>
      </c>
      <c r="J27" s="13">
        <f t="shared" si="2"/>
        <v>16</v>
      </c>
      <c r="K27" s="13">
        <f t="shared" si="3"/>
        <v>16</v>
      </c>
      <c r="L27" s="13">
        <v>48</v>
      </c>
      <c r="M27" s="14">
        <f t="shared" si="4"/>
        <v>33.333333333333329</v>
      </c>
      <c r="N27" s="14">
        <f t="shared" si="5"/>
        <v>33.333333333333329</v>
      </c>
      <c r="O27" s="14">
        <f t="shared" si="6"/>
        <v>100</v>
      </c>
    </row>
    <row r="28" spans="1:15" x14ac:dyDescent="0.35">
      <c r="A28" s="27"/>
      <c r="B28" s="12" t="s">
        <v>179</v>
      </c>
      <c r="C28" s="13">
        <v>0</v>
      </c>
      <c r="D28" s="13">
        <v>0</v>
      </c>
      <c r="E28" s="13"/>
      <c r="F28" s="13">
        <v>0</v>
      </c>
      <c r="G28" s="13">
        <v>0</v>
      </c>
      <c r="H28" s="13"/>
      <c r="I28" s="13">
        <f t="shared" si="1"/>
        <v>0</v>
      </c>
      <c r="J28" s="13">
        <f t="shared" si="2"/>
        <v>0</v>
      </c>
      <c r="K28" s="13">
        <f t="shared" si="3"/>
        <v>0</v>
      </c>
      <c r="L28" s="13">
        <v>27</v>
      </c>
      <c r="M28" s="14"/>
      <c r="N28" s="14"/>
      <c r="O28" s="14"/>
    </row>
    <row r="29" spans="1:15" x14ac:dyDescent="0.35">
      <c r="A29" s="27"/>
      <c r="B29" s="12" t="s">
        <v>180</v>
      </c>
      <c r="C29" s="13">
        <v>2</v>
      </c>
      <c r="D29" s="13">
        <v>15</v>
      </c>
      <c r="E29" s="13">
        <v>16</v>
      </c>
      <c r="F29" s="13">
        <v>0</v>
      </c>
      <c r="G29" s="13">
        <v>0</v>
      </c>
      <c r="H29" s="13"/>
      <c r="I29" s="13">
        <f t="shared" si="1"/>
        <v>2</v>
      </c>
      <c r="J29" s="13">
        <f t="shared" si="2"/>
        <v>15</v>
      </c>
      <c r="K29" s="13">
        <f t="shared" si="3"/>
        <v>16</v>
      </c>
      <c r="L29" s="13">
        <v>37</v>
      </c>
      <c r="M29" s="14">
        <f t="shared" si="4"/>
        <v>40.54054054054054</v>
      </c>
      <c r="N29" s="14">
        <f t="shared" si="5"/>
        <v>43.243243243243242</v>
      </c>
      <c r="O29" s="14">
        <f t="shared" si="6"/>
        <v>106.66666666666667</v>
      </c>
    </row>
    <row r="30" spans="1:15" x14ac:dyDescent="0.35">
      <c r="A30" s="27"/>
      <c r="B30" s="12" t="s">
        <v>181</v>
      </c>
      <c r="C30" s="13">
        <v>0</v>
      </c>
      <c r="D30" s="13">
        <v>0</v>
      </c>
      <c r="E30" s="13"/>
      <c r="F30" s="13">
        <v>0</v>
      </c>
      <c r="G30" s="13">
        <v>0</v>
      </c>
      <c r="H30" s="13"/>
      <c r="I30" s="13">
        <f t="shared" si="1"/>
        <v>0</v>
      </c>
      <c r="J30" s="13">
        <f t="shared" si="2"/>
        <v>0</v>
      </c>
      <c r="K30" s="13">
        <f t="shared" si="3"/>
        <v>0</v>
      </c>
      <c r="L30" s="13">
        <v>21</v>
      </c>
      <c r="M30" s="14"/>
      <c r="N30" s="14"/>
      <c r="O30" s="14"/>
    </row>
    <row r="31" spans="1:15" x14ac:dyDescent="0.35">
      <c r="A31" s="27"/>
      <c r="B31" s="12" t="s">
        <v>177</v>
      </c>
      <c r="C31" s="13">
        <v>4</v>
      </c>
      <c r="D31" s="13">
        <v>147</v>
      </c>
      <c r="E31" s="13">
        <v>129</v>
      </c>
      <c r="F31" s="13">
        <v>0</v>
      </c>
      <c r="G31" s="13">
        <v>0</v>
      </c>
      <c r="H31" s="13"/>
      <c r="I31" s="13">
        <f t="shared" si="1"/>
        <v>4</v>
      </c>
      <c r="J31" s="13">
        <f t="shared" si="2"/>
        <v>147</v>
      </c>
      <c r="K31" s="13">
        <f t="shared" si="3"/>
        <v>129</v>
      </c>
      <c r="L31" s="13">
        <v>396</v>
      </c>
      <c r="M31" s="14">
        <f t="shared" si="4"/>
        <v>37.121212121212125</v>
      </c>
      <c r="N31" s="14">
        <f t="shared" si="5"/>
        <v>32.575757575757578</v>
      </c>
      <c r="O31" s="14">
        <f t="shared" si="6"/>
        <v>87.755102040816325</v>
      </c>
    </row>
    <row r="32" spans="1:15" x14ac:dyDescent="0.35">
      <c r="A32" s="27"/>
      <c r="B32" s="12" t="s">
        <v>182</v>
      </c>
      <c r="C32" s="13">
        <v>1</v>
      </c>
      <c r="D32" s="13">
        <v>16</v>
      </c>
      <c r="E32" s="13">
        <v>16</v>
      </c>
      <c r="F32" s="13">
        <v>0</v>
      </c>
      <c r="G32" s="13">
        <v>0</v>
      </c>
      <c r="H32" s="13"/>
      <c r="I32" s="13">
        <f t="shared" si="1"/>
        <v>1</v>
      </c>
      <c r="J32" s="13">
        <f t="shared" si="2"/>
        <v>16</v>
      </c>
      <c r="K32" s="13">
        <f t="shared" si="3"/>
        <v>16</v>
      </c>
      <c r="L32" s="13">
        <v>38</v>
      </c>
      <c r="M32" s="14">
        <f t="shared" si="4"/>
        <v>42.105263157894733</v>
      </c>
      <c r="N32" s="14">
        <f t="shared" si="5"/>
        <v>42.105263157894733</v>
      </c>
      <c r="O32" s="14">
        <f t="shared" si="6"/>
        <v>100</v>
      </c>
    </row>
    <row r="33" spans="1:15" x14ac:dyDescent="0.35">
      <c r="A33" s="27"/>
      <c r="B33" s="12" t="s">
        <v>183</v>
      </c>
      <c r="C33" s="13">
        <v>0</v>
      </c>
      <c r="D33" s="13">
        <v>0</v>
      </c>
      <c r="E33" s="13"/>
      <c r="F33" s="13">
        <v>0</v>
      </c>
      <c r="G33" s="13">
        <v>0</v>
      </c>
      <c r="H33" s="13"/>
      <c r="I33" s="13">
        <f t="shared" si="1"/>
        <v>0</v>
      </c>
      <c r="J33" s="13">
        <f t="shared" si="2"/>
        <v>0</v>
      </c>
      <c r="K33" s="13">
        <f t="shared" si="3"/>
        <v>0</v>
      </c>
      <c r="L33" s="13">
        <v>27</v>
      </c>
      <c r="M33" s="14"/>
      <c r="N33" s="14"/>
      <c r="O33" s="14"/>
    </row>
    <row r="34" spans="1:15" x14ac:dyDescent="0.35">
      <c r="A34" s="27"/>
      <c r="B34" s="12" t="s">
        <v>184</v>
      </c>
      <c r="C34" s="13">
        <v>0</v>
      </c>
      <c r="D34" s="13">
        <v>0</v>
      </c>
      <c r="E34" s="13"/>
      <c r="F34" s="13">
        <v>0</v>
      </c>
      <c r="G34" s="13">
        <v>0</v>
      </c>
      <c r="H34" s="13"/>
      <c r="I34" s="13">
        <f t="shared" si="1"/>
        <v>0</v>
      </c>
      <c r="J34" s="13">
        <f t="shared" si="2"/>
        <v>0</v>
      </c>
      <c r="K34" s="13">
        <f t="shared" si="3"/>
        <v>0</v>
      </c>
      <c r="L34" s="13">
        <v>8</v>
      </c>
      <c r="M34" s="14"/>
      <c r="N34" s="14"/>
      <c r="O34" s="14"/>
    </row>
    <row r="35" spans="1:15" x14ac:dyDescent="0.35">
      <c r="A35" s="27"/>
      <c r="B35" s="12" t="s">
        <v>185</v>
      </c>
      <c r="C35" s="13">
        <v>1</v>
      </c>
      <c r="D35" s="13">
        <v>31</v>
      </c>
      <c r="E35" s="13">
        <v>31</v>
      </c>
      <c r="F35" s="13">
        <v>2</v>
      </c>
      <c r="G35" s="13">
        <v>12</v>
      </c>
      <c r="H35" s="13">
        <v>12</v>
      </c>
      <c r="I35" s="13">
        <f t="shared" si="1"/>
        <v>3</v>
      </c>
      <c r="J35" s="13">
        <f t="shared" si="2"/>
        <v>43</v>
      </c>
      <c r="K35" s="13">
        <f t="shared" si="3"/>
        <v>43</v>
      </c>
      <c r="L35" s="13">
        <v>204</v>
      </c>
      <c r="M35" s="14">
        <f t="shared" si="4"/>
        <v>21.078431372549019</v>
      </c>
      <c r="N35" s="14">
        <f t="shared" si="5"/>
        <v>21.078431372549019</v>
      </c>
      <c r="O35" s="14">
        <f t="shared" si="6"/>
        <v>100</v>
      </c>
    </row>
    <row r="36" spans="1:15" x14ac:dyDescent="0.35">
      <c r="A36" s="27"/>
      <c r="B36" s="12" t="s">
        <v>186</v>
      </c>
      <c r="C36" s="13">
        <v>1</v>
      </c>
      <c r="D36" s="13">
        <v>21</v>
      </c>
      <c r="E36" s="13">
        <v>24</v>
      </c>
      <c r="F36" s="13">
        <v>0</v>
      </c>
      <c r="G36" s="13">
        <v>0</v>
      </c>
      <c r="H36" s="13"/>
      <c r="I36" s="13">
        <f t="shared" si="1"/>
        <v>1</v>
      </c>
      <c r="J36" s="13">
        <f t="shared" si="2"/>
        <v>21</v>
      </c>
      <c r="K36" s="13">
        <f t="shared" si="3"/>
        <v>24</v>
      </c>
      <c r="L36" s="13">
        <v>37</v>
      </c>
      <c r="M36" s="14">
        <f t="shared" si="4"/>
        <v>56.756756756756758</v>
      </c>
      <c r="N36" s="14">
        <f t="shared" si="5"/>
        <v>64.86486486486487</v>
      </c>
      <c r="O36" s="14">
        <f t="shared" si="6"/>
        <v>114.28571428571428</v>
      </c>
    </row>
    <row r="37" spans="1:15" s="19" customFormat="1" x14ac:dyDescent="0.35">
      <c r="A37" s="16" t="s">
        <v>187</v>
      </c>
      <c r="B37" s="16"/>
      <c r="C37" s="17">
        <f>SUM(C27:C36)</f>
        <v>10</v>
      </c>
      <c r="D37" s="17">
        <f t="shared" ref="D37:L37" si="11">SUM(D27:D36)</f>
        <v>246</v>
      </c>
      <c r="E37" s="17">
        <f t="shared" si="11"/>
        <v>232</v>
      </c>
      <c r="F37" s="17">
        <f t="shared" si="11"/>
        <v>2</v>
      </c>
      <c r="G37" s="17">
        <f t="shared" si="11"/>
        <v>12</v>
      </c>
      <c r="H37" s="17">
        <f t="shared" si="11"/>
        <v>12</v>
      </c>
      <c r="I37" s="17">
        <f t="shared" si="11"/>
        <v>12</v>
      </c>
      <c r="J37" s="17">
        <f t="shared" si="11"/>
        <v>258</v>
      </c>
      <c r="K37" s="17">
        <f t="shared" si="11"/>
        <v>244</v>
      </c>
      <c r="L37" s="17">
        <f t="shared" si="11"/>
        <v>843</v>
      </c>
      <c r="M37" s="18">
        <f t="shared" si="4"/>
        <v>30.604982206405694</v>
      </c>
      <c r="N37" s="18">
        <f t="shared" si="5"/>
        <v>28.944246737841045</v>
      </c>
      <c r="O37" s="18">
        <f t="shared" si="6"/>
        <v>94.573643410852711</v>
      </c>
    </row>
    <row r="38" spans="1:15" x14ac:dyDescent="0.35">
      <c r="A38" s="16"/>
      <c r="B38" s="12" t="s">
        <v>189</v>
      </c>
      <c r="C38" s="13">
        <v>3</v>
      </c>
      <c r="D38" s="13">
        <v>129</v>
      </c>
      <c r="E38" s="13">
        <v>115</v>
      </c>
      <c r="F38" s="13">
        <v>2</v>
      </c>
      <c r="G38" s="13">
        <v>62</v>
      </c>
      <c r="H38" s="13">
        <v>40</v>
      </c>
      <c r="I38" s="13">
        <f t="shared" si="1"/>
        <v>5</v>
      </c>
      <c r="J38" s="13">
        <f t="shared" si="2"/>
        <v>191</v>
      </c>
      <c r="K38" s="13">
        <f t="shared" si="3"/>
        <v>155</v>
      </c>
      <c r="L38" s="13">
        <v>355</v>
      </c>
      <c r="M38" s="14">
        <f t="shared" si="4"/>
        <v>53.802816901408448</v>
      </c>
      <c r="N38" s="14">
        <f t="shared" si="5"/>
        <v>43.661971830985912</v>
      </c>
      <c r="O38" s="14">
        <f t="shared" si="6"/>
        <v>81.15183246073299</v>
      </c>
    </row>
    <row r="39" spans="1:15" x14ac:dyDescent="0.35">
      <c r="A39" s="16"/>
      <c r="B39" s="12" t="s">
        <v>190</v>
      </c>
      <c r="C39" s="13">
        <v>7</v>
      </c>
      <c r="D39" s="13">
        <v>253</v>
      </c>
      <c r="E39" s="13">
        <v>239</v>
      </c>
      <c r="F39" s="13">
        <v>4</v>
      </c>
      <c r="G39" s="13">
        <v>120</v>
      </c>
      <c r="H39" s="13">
        <v>122</v>
      </c>
      <c r="I39" s="13">
        <f t="shared" si="1"/>
        <v>11</v>
      </c>
      <c r="J39" s="13">
        <f t="shared" si="2"/>
        <v>373</v>
      </c>
      <c r="K39" s="13">
        <f t="shared" si="3"/>
        <v>361</v>
      </c>
      <c r="L39" s="13">
        <v>815</v>
      </c>
      <c r="M39" s="14">
        <f t="shared" si="4"/>
        <v>45.766871165644176</v>
      </c>
      <c r="N39" s="14">
        <f t="shared" si="5"/>
        <v>44.29447852760736</v>
      </c>
      <c r="O39" s="14">
        <f t="shared" si="6"/>
        <v>96.782841823056302</v>
      </c>
    </row>
    <row r="40" spans="1:15" x14ac:dyDescent="0.35">
      <c r="A40" s="27"/>
      <c r="B40" s="12" t="s">
        <v>191</v>
      </c>
      <c r="C40" s="13">
        <v>1</v>
      </c>
      <c r="D40" s="13">
        <v>8</v>
      </c>
      <c r="E40" s="13">
        <v>4</v>
      </c>
      <c r="F40" s="13">
        <v>0</v>
      </c>
      <c r="G40" s="13">
        <v>0</v>
      </c>
      <c r="H40" s="13"/>
      <c r="I40" s="13">
        <f t="shared" si="1"/>
        <v>1</v>
      </c>
      <c r="J40" s="13">
        <f t="shared" si="2"/>
        <v>8</v>
      </c>
      <c r="K40" s="13">
        <f t="shared" si="3"/>
        <v>4</v>
      </c>
      <c r="L40" s="13">
        <v>27</v>
      </c>
      <c r="M40" s="14">
        <f t="shared" si="4"/>
        <v>29.629629629629626</v>
      </c>
      <c r="N40" s="14">
        <f t="shared" si="5"/>
        <v>14.814814814814813</v>
      </c>
      <c r="O40" s="14">
        <f t="shared" si="6"/>
        <v>50</v>
      </c>
    </row>
    <row r="41" spans="1:15" x14ac:dyDescent="0.35">
      <c r="A41" s="27"/>
      <c r="B41" s="12" t="s">
        <v>192</v>
      </c>
      <c r="C41" s="13">
        <v>4</v>
      </c>
      <c r="D41" s="13">
        <v>152</v>
      </c>
      <c r="E41" s="13">
        <v>171</v>
      </c>
      <c r="F41" s="13">
        <v>0</v>
      </c>
      <c r="G41" s="13">
        <v>0</v>
      </c>
      <c r="H41" s="13"/>
      <c r="I41" s="13">
        <f t="shared" si="1"/>
        <v>4</v>
      </c>
      <c r="J41" s="13">
        <f t="shared" si="2"/>
        <v>152</v>
      </c>
      <c r="K41" s="13">
        <f t="shared" si="3"/>
        <v>171</v>
      </c>
      <c r="L41" s="13">
        <v>397</v>
      </c>
      <c r="M41" s="14">
        <f t="shared" si="4"/>
        <v>38.287153652392945</v>
      </c>
      <c r="N41" s="14">
        <f t="shared" si="5"/>
        <v>43.073047858942068</v>
      </c>
      <c r="O41" s="14">
        <f t="shared" si="6"/>
        <v>112.5</v>
      </c>
    </row>
    <row r="42" spans="1:15" x14ac:dyDescent="0.35">
      <c r="A42" s="27"/>
      <c r="B42" s="12" t="s">
        <v>193</v>
      </c>
      <c r="C42" s="13">
        <v>1</v>
      </c>
      <c r="D42" s="13">
        <v>16</v>
      </c>
      <c r="E42" s="13">
        <v>14</v>
      </c>
      <c r="F42" s="13">
        <v>0</v>
      </c>
      <c r="G42" s="13">
        <v>0</v>
      </c>
      <c r="H42" s="13"/>
      <c r="I42" s="13">
        <f t="shared" si="1"/>
        <v>1</v>
      </c>
      <c r="J42" s="13">
        <f t="shared" si="2"/>
        <v>16</v>
      </c>
      <c r="K42" s="13">
        <f t="shared" si="3"/>
        <v>14</v>
      </c>
      <c r="L42" s="13">
        <v>32</v>
      </c>
      <c r="M42" s="14">
        <f t="shared" si="4"/>
        <v>50</v>
      </c>
      <c r="N42" s="14">
        <f t="shared" si="5"/>
        <v>43.75</v>
      </c>
      <c r="O42" s="14">
        <f t="shared" si="6"/>
        <v>87.5</v>
      </c>
    </row>
    <row r="43" spans="1:15" x14ac:dyDescent="0.35">
      <c r="A43" s="27"/>
      <c r="B43" s="12" t="s">
        <v>194</v>
      </c>
      <c r="C43" s="13">
        <v>0</v>
      </c>
      <c r="D43" s="13">
        <v>0</v>
      </c>
      <c r="E43" s="13"/>
      <c r="F43" s="13">
        <v>0</v>
      </c>
      <c r="G43" s="13">
        <v>0</v>
      </c>
      <c r="H43" s="13"/>
      <c r="I43" s="13">
        <f t="shared" si="1"/>
        <v>0</v>
      </c>
      <c r="J43" s="13">
        <f t="shared" si="2"/>
        <v>0</v>
      </c>
      <c r="K43" s="13">
        <f t="shared" si="3"/>
        <v>0</v>
      </c>
      <c r="L43" s="13">
        <v>39</v>
      </c>
      <c r="M43" s="14"/>
      <c r="N43" s="14"/>
      <c r="O43" s="14"/>
    </row>
    <row r="44" spans="1:15" ht="26" x14ac:dyDescent="0.35">
      <c r="A44" s="27"/>
      <c r="B44" s="15" t="s">
        <v>195</v>
      </c>
      <c r="C44" s="13">
        <v>1</v>
      </c>
      <c r="D44" s="13">
        <v>14</v>
      </c>
      <c r="E44" s="13">
        <v>14</v>
      </c>
      <c r="F44" s="13">
        <v>0</v>
      </c>
      <c r="G44" s="13">
        <v>0</v>
      </c>
      <c r="H44" s="13"/>
      <c r="I44" s="13">
        <f t="shared" si="1"/>
        <v>1</v>
      </c>
      <c r="J44" s="13">
        <f t="shared" si="2"/>
        <v>14</v>
      </c>
      <c r="K44" s="13">
        <f t="shared" si="3"/>
        <v>14</v>
      </c>
      <c r="L44" s="13">
        <v>71</v>
      </c>
      <c r="M44" s="14">
        <f t="shared" si="4"/>
        <v>19.718309859154928</v>
      </c>
      <c r="N44" s="14">
        <f t="shared" si="5"/>
        <v>19.718309859154928</v>
      </c>
      <c r="O44" s="14">
        <f t="shared" si="6"/>
        <v>100</v>
      </c>
    </row>
    <row r="45" spans="1:15" x14ac:dyDescent="0.35">
      <c r="A45" s="27"/>
      <c r="B45" s="12" t="s">
        <v>188</v>
      </c>
      <c r="C45" s="13">
        <v>6</v>
      </c>
      <c r="D45" s="13">
        <v>226</v>
      </c>
      <c r="E45" s="13">
        <v>166</v>
      </c>
      <c r="F45" s="13">
        <v>7</v>
      </c>
      <c r="G45" s="13">
        <v>211</v>
      </c>
      <c r="H45" s="13">
        <v>180</v>
      </c>
      <c r="I45" s="13">
        <f t="shared" si="1"/>
        <v>13</v>
      </c>
      <c r="J45" s="13">
        <f t="shared" si="2"/>
        <v>437</v>
      </c>
      <c r="K45" s="13">
        <f t="shared" si="3"/>
        <v>346</v>
      </c>
      <c r="L45" s="13">
        <v>913</v>
      </c>
      <c r="M45" s="14">
        <f t="shared" si="4"/>
        <v>47.864184008762322</v>
      </c>
      <c r="N45" s="14">
        <f t="shared" si="5"/>
        <v>37.897042716319824</v>
      </c>
      <c r="O45" s="14">
        <f t="shared" si="6"/>
        <v>79.17620137299771</v>
      </c>
    </row>
    <row r="46" spans="1:15" s="19" customFormat="1" x14ac:dyDescent="0.35">
      <c r="A46" s="16" t="s">
        <v>196</v>
      </c>
      <c r="B46" s="16"/>
      <c r="C46" s="17">
        <f>SUM(C38:C45)</f>
        <v>23</v>
      </c>
      <c r="D46" s="17">
        <f t="shared" ref="D46:L46" si="12">SUM(D38:D45)</f>
        <v>798</v>
      </c>
      <c r="E46" s="17">
        <f t="shared" si="12"/>
        <v>723</v>
      </c>
      <c r="F46" s="17">
        <f t="shared" si="12"/>
        <v>13</v>
      </c>
      <c r="G46" s="17">
        <f t="shared" si="12"/>
        <v>393</v>
      </c>
      <c r="H46" s="17">
        <f t="shared" si="12"/>
        <v>342</v>
      </c>
      <c r="I46" s="17">
        <f t="shared" si="12"/>
        <v>36</v>
      </c>
      <c r="J46" s="17">
        <f t="shared" si="12"/>
        <v>1191</v>
      </c>
      <c r="K46" s="17">
        <f t="shared" si="12"/>
        <v>1065</v>
      </c>
      <c r="L46" s="17">
        <f t="shared" si="12"/>
        <v>2649</v>
      </c>
      <c r="M46" s="18">
        <f t="shared" si="4"/>
        <v>44.960362400906</v>
      </c>
      <c r="N46" s="18">
        <f t="shared" si="5"/>
        <v>40.203850509626278</v>
      </c>
      <c r="O46" s="18">
        <f t="shared" si="6"/>
        <v>89.420654911838795</v>
      </c>
    </row>
    <row r="47" spans="1:15" ht="26" x14ac:dyDescent="0.35">
      <c r="A47" s="27" t="s">
        <v>367</v>
      </c>
      <c r="B47" s="15" t="s">
        <v>198</v>
      </c>
      <c r="C47" s="13">
        <v>3</v>
      </c>
      <c r="D47" s="13">
        <v>119</v>
      </c>
      <c r="E47" s="13">
        <v>120</v>
      </c>
      <c r="F47" s="13">
        <v>0</v>
      </c>
      <c r="G47" s="13">
        <v>0</v>
      </c>
      <c r="H47" s="13"/>
      <c r="I47" s="13">
        <f t="shared" si="1"/>
        <v>3</v>
      </c>
      <c r="J47" s="13">
        <f t="shared" si="2"/>
        <v>119</v>
      </c>
      <c r="K47" s="13">
        <f t="shared" si="3"/>
        <v>120</v>
      </c>
      <c r="L47" s="13">
        <v>305</v>
      </c>
      <c r="M47" s="14">
        <f t="shared" si="4"/>
        <v>39.016393442622949</v>
      </c>
      <c r="N47" s="14">
        <f t="shared" si="5"/>
        <v>39.344262295081968</v>
      </c>
      <c r="O47" s="14">
        <f t="shared" si="6"/>
        <v>100.84033613445378</v>
      </c>
    </row>
    <row r="48" spans="1:15" ht="26" x14ac:dyDescent="0.35">
      <c r="A48" s="27"/>
      <c r="B48" s="15" t="s">
        <v>199</v>
      </c>
      <c r="C48" s="13">
        <v>1</v>
      </c>
      <c r="D48" s="13">
        <v>75</v>
      </c>
      <c r="E48" s="13">
        <v>60</v>
      </c>
      <c r="F48" s="13">
        <v>0</v>
      </c>
      <c r="G48" s="13">
        <v>0</v>
      </c>
      <c r="H48" s="13"/>
      <c r="I48" s="13">
        <f t="shared" si="1"/>
        <v>1</v>
      </c>
      <c r="J48" s="13">
        <f t="shared" si="2"/>
        <v>75</v>
      </c>
      <c r="K48" s="13">
        <f t="shared" si="3"/>
        <v>60</v>
      </c>
      <c r="L48" s="13">
        <v>234</v>
      </c>
      <c r="M48" s="14">
        <f t="shared" si="4"/>
        <v>32.051282051282051</v>
      </c>
      <c r="N48" s="14">
        <f t="shared" si="5"/>
        <v>25.641025641025639</v>
      </c>
      <c r="O48" s="14">
        <f t="shared" si="6"/>
        <v>80</v>
      </c>
    </row>
    <row r="49" spans="1:15" x14ac:dyDescent="0.35">
      <c r="A49" s="27"/>
      <c r="B49" s="12" t="s">
        <v>200</v>
      </c>
      <c r="C49" s="13">
        <v>0</v>
      </c>
      <c r="D49" s="13">
        <v>0</v>
      </c>
      <c r="E49" s="13"/>
      <c r="F49" s="13">
        <v>0</v>
      </c>
      <c r="G49" s="13">
        <v>0</v>
      </c>
      <c r="H49" s="13"/>
      <c r="I49" s="13">
        <f t="shared" si="1"/>
        <v>0</v>
      </c>
      <c r="J49" s="13">
        <f t="shared" si="2"/>
        <v>0</v>
      </c>
      <c r="K49" s="13">
        <f t="shared" si="3"/>
        <v>0</v>
      </c>
      <c r="L49" s="13">
        <v>74</v>
      </c>
      <c r="M49" s="14"/>
      <c r="N49" s="14"/>
      <c r="O49" s="14"/>
    </row>
    <row r="50" spans="1:15" x14ac:dyDescent="0.35">
      <c r="A50" s="27"/>
      <c r="B50" s="12" t="s">
        <v>201</v>
      </c>
      <c r="C50" s="13">
        <v>0</v>
      </c>
      <c r="D50" s="13">
        <v>0</v>
      </c>
      <c r="E50" s="13"/>
      <c r="F50" s="13">
        <v>2</v>
      </c>
      <c r="G50" s="13">
        <v>68</v>
      </c>
      <c r="H50" s="13">
        <v>60</v>
      </c>
      <c r="I50" s="13">
        <f t="shared" si="1"/>
        <v>2</v>
      </c>
      <c r="J50" s="13">
        <f t="shared" si="2"/>
        <v>68</v>
      </c>
      <c r="K50" s="13">
        <f t="shared" si="3"/>
        <v>60</v>
      </c>
      <c r="L50" s="13">
        <v>114</v>
      </c>
      <c r="M50" s="14">
        <f t="shared" si="4"/>
        <v>59.649122807017541</v>
      </c>
      <c r="N50" s="14">
        <f t="shared" si="5"/>
        <v>52.631578947368418</v>
      </c>
      <c r="O50" s="14">
        <f t="shared" si="6"/>
        <v>88.235294117647058</v>
      </c>
    </row>
    <row r="51" spans="1:15" x14ac:dyDescent="0.35">
      <c r="A51" s="27"/>
      <c r="B51" s="12" t="s">
        <v>202</v>
      </c>
      <c r="C51" s="13">
        <v>1</v>
      </c>
      <c r="D51" s="13">
        <v>8</v>
      </c>
      <c r="E51" s="13">
        <v>8</v>
      </c>
      <c r="F51" s="13">
        <v>0</v>
      </c>
      <c r="G51" s="13">
        <v>0</v>
      </c>
      <c r="H51" s="13"/>
      <c r="I51" s="13">
        <f t="shared" si="1"/>
        <v>1</v>
      </c>
      <c r="J51" s="13">
        <f t="shared" si="2"/>
        <v>8</v>
      </c>
      <c r="K51" s="13">
        <f t="shared" si="3"/>
        <v>8</v>
      </c>
      <c r="L51" s="13">
        <v>49</v>
      </c>
      <c r="M51" s="14">
        <f t="shared" si="4"/>
        <v>16.326530612244898</v>
      </c>
      <c r="N51" s="14">
        <f t="shared" si="5"/>
        <v>16.326530612244898</v>
      </c>
      <c r="O51" s="14">
        <f t="shared" si="6"/>
        <v>100</v>
      </c>
    </row>
    <row r="52" spans="1:15" ht="26" x14ac:dyDescent="0.35">
      <c r="A52" s="27"/>
      <c r="B52" s="15" t="s">
        <v>203</v>
      </c>
      <c r="C52" s="13">
        <v>1</v>
      </c>
      <c r="D52" s="13">
        <v>57</v>
      </c>
      <c r="E52" s="13">
        <v>46</v>
      </c>
      <c r="F52" s="13">
        <v>0</v>
      </c>
      <c r="G52" s="13">
        <v>0</v>
      </c>
      <c r="H52" s="13"/>
      <c r="I52" s="13">
        <f t="shared" si="1"/>
        <v>1</v>
      </c>
      <c r="J52" s="13">
        <f t="shared" si="2"/>
        <v>57</v>
      </c>
      <c r="K52" s="13">
        <f t="shared" si="3"/>
        <v>46</v>
      </c>
      <c r="L52" s="13">
        <v>213</v>
      </c>
      <c r="M52" s="14">
        <f t="shared" si="4"/>
        <v>26.760563380281688</v>
      </c>
      <c r="N52" s="14">
        <f t="shared" si="5"/>
        <v>21.5962441314554</v>
      </c>
      <c r="O52" s="14">
        <f t="shared" si="6"/>
        <v>80.701754385964904</v>
      </c>
    </row>
    <row r="53" spans="1:15" x14ac:dyDescent="0.35">
      <c r="A53" s="27"/>
      <c r="B53" s="12" t="s">
        <v>204</v>
      </c>
      <c r="C53" s="13">
        <v>1</v>
      </c>
      <c r="D53" s="13">
        <v>73</v>
      </c>
      <c r="E53" s="13">
        <v>68</v>
      </c>
      <c r="F53" s="13">
        <v>1</v>
      </c>
      <c r="G53" s="13">
        <v>26</v>
      </c>
      <c r="H53" s="13">
        <v>26</v>
      </c>
      <c r="I53" s="13">
        <f t="shared" si="1"/>
        <v>2</v>
      </c>
      <c r="J53" s="13">
        <f t="shared" si="2"/>
        <v>99</v>
      </c>
      <c r="K53" s="13">
        <f t="shared" si="3"/>
        <v>94</v>
      </c>
      <c r="L53" s="13">
        <v>336</v>
      </c>
      <c r="M53" s="14">
        <f t="shared" si="4"/>
        <v>29.464285714285715</v>
      </c>
      <c r="N53" s="14">
        <f t="shared" si="5"/>
        <v>27.976190476190478</v>
      </c>
      <c r="O53" s="14">
        <f t="shared" si="6"/>
        <v>94.949494949494948</v>
      </c>
    </row>
    <row r="54" spans="1:15" x14ac:dyDescent="0.35">
      <c r="A54" s="27"/>
      <c r="B54" s="12" t="s">
        <v>197</v>
      </c>
      <c r="C54" s="13">
        <v>4</v>
      </c>
      <c r="D54" s="13">
        <v>166</v>
      </c>
      <c r="E54" s="13">
        <v>134</v>
      </c>
      <c r="F54" s="13">
        <v>1</v>
      </c>
      <c r="G54" s="13">
        <v>22</v>
      </c>
      <c r="H54" s="13">
        <v>22</v>
      </c>
      <c r="I54" s="13">
        <f t="shared" si="1"/>
        <v>5</v>
      </c>
      <c r="J54" s="13">
        <f t="shared" si="2"/>
        <v>188</v>
      </c>
      <c r="K54" s="13">
        <f t="shared" si="3"/>
        <v>156</v>
      </c>
      <c r="L54" s="13">
        <v>617</v>
      </c>
      <c r="M54" s="14">
        <f t="shared" si="4"/>
        <v>30.47001620745543</v>
      </c>
      <c r="N54" s="14">
        <f t="shared" si="5"/>
        <v>25.283630470016206</v>
      </c>
      <c r="O54" s="14">
        <f t="shared" si="6"/>
        <v>82.978723404255319</v>
      </c>
    </row>
    <row r="55" spans="1:15" x14ac:dyDescent="0.35">
      <c r="A55" s="27"/>
      <c r="B55" s="12" t="s">
        <v>205</v>
      </c>
      <c r="C55" s="13">
        <v>0</v>
      </c>
      <c r="D55" s="13">
        <v>0</v>
      </c>
      <c r="E55" s="13"/>
      <c r="F55" s="13">
        <v>1</v>
      </c>
      <c r="G55" s="13">
        <v>15</v>
      </c>
      <c r="H55" s="13">
        <v>15</v>
      </c>
      <c r="I55" s="13">
        <f t="shared" si="1"/>
        <v>1</v>
      </c>
      <c r="J55" s="13">
        <f t="shared" si="2"/>
        <v>15</v>
      </c>
      <c r="K55" s="13">
        <f t="shared" si="3"/>
        <v>15</v>
      </c>
      <c r="L55" s="13">
        <v>79</v>
      </c>
      <c r="M55" s="14">
        <f t="shared" si="4"/>
        <v>18.9873417721519</v>
      </c>
      <c r="N55" s="14">
        <f t="shared" si="5"/>
        <v>18.9873417721519</v>
      </c>
      <c r="O55" s="14">
        <f t="shared" si="6"/>
        <v>100</v>
      </c>
    </row>
    <row r="56" spans="1:15" s="19" customFormat="1" x14ac:dyDescent="0.35">
      <c r="A56" s="16" t="s">
        <v>206</v>
      </c>
      <c r="B56" s="16"/>
      <c r="C56" s="17">
        <f>SUM(C47:C55)</f>
        <v>11</v>
      </c>
      <c r="D56" s="17">
        <f t="shared" ref="D56:L56" si="13">SUM(D47:D55)</f>
        <v>498</v>
      </c>
      <c r="E56" s="17">
        <f t="shared" si="13"/>
        <v>436</v>
      </c>
      <c r="F56" s="17">
        <f t="shared" si="13"/>
        <v>5</v>
      </c>
      <c r="G56" s="17">
        <f t="shared" si="13"/>
        <v>131</v>
      </c>
      <c r="H56" s="17">
        <f t="shared" si="13"/>
        <v>123</v>
      </c>
      <c r="I56" s="17">
        <f t="shared" si="13"/>
        <v>16</v>
      </c>
      <c r="J56" s="17">
        <f t="shared" si="13"/>
        <v>629</v>
      </c>
      <c r="K56" s="17">
        <f t="shared" si="13"/>
        <v>559</v>
      </c>
      <c r="L56" s="17">
        <f t="shared" si="13"/>
        <v>2021</v>
      </c>
      <c r="M56" s="18">
        <f t="shared" si="4"/>
        <v>31.123206333498267</v>
      </c>
      <c r="N56" s="18">
        <f t="shared" si="5"/>
        <v>27.659574468085108</v>
      </c>
      <c r="O56" s="18">
        <f t="shared" si="6"/>
        <v>88.871224165341815</v>
      </c>
    </row>
    <row r="57" spans="1:15" s="19" customFormat="1" x14ac:dyDescent="0.35">
      <c r="A57" s="16" t="s">
        <v>351</v>
      </c>
      <c r="B57" s="16"/>
      <c r="C57" s="17">
        <f>SUM(C56,C46,C37,C26,C24,C14,C7)</f>
        <v>123</v>
      </c>
      <c r="D57" s="17">
        <f t="shared" ref="D57:L57" si="14">SUM(D56,D46,D37,D26,D24,D14,D7)</f>
        <v>4760</v>
      </c>
      <c r="E57" s="17">
        <f t="shared" si="14"/>
        <v>4124</v>
      </c>
      <c r="F57" s="17">
        <f t="shared" si="14"/>
        <v>69</v>
      </c>
      <c r="G57" s="17">
        <f t="shared" si="14"/>
        <v>1932</v>
      </c>
      <c r="H57" s="17">
        <f t="shared" si="14"/>
        <v>1733</v>
      </c>
      <c r="I57" s="17">
        <f t="shared" si="14"/>
        <v>192</v>
      </c>
      <c r="J57" s="17">
        <f t="shared" si="14"/>
        <v>6692</v>
      </c>
      <c r="K57" s="17">
        <f t="shared" si="14"/>
        <v>5857</v>
      </c>
      <c r="L57" s="17">
        <f t="shared" si="14"/>
        <v>15298</v>
      </c>
      <c r="M57" s="18">
        <f t="shared" si="4"/>
        <v>43.744280298078181</v>
      </c>
      <c r="N57" s="18">
        <f t="shared" si="5"/>
        <v>38.286050464112961</v>
      </c>
      <c r="O57" s="18">
        <f t="shared" si="6"/>
        <v>87.522414823670061</v>
      </c>
    </row>
  </sheetData>
  <mergeCells count="15">
    <mergeCell ref="N1:N2"/>
    <mergeCell ref="O1:O2"/>
    <mergeCell ref="M1:M2"/>
    <mergeCell ref="A3:A6"/>
    <mergeCell ref="A8:A13"/>
    <mergeCell ref="A15:A23"/>
    <mergeCell ref="A27:A36"/>
    <mergeCell ref="L1:L2"/>
    <mergeCell ref="A1:A2"/>
    <mergeCell ref="B1:B2"/>
    <mergeCell ref="A47:A55"/>
    <mergeCell ref="A40:A45"/>
    <mergeCell ref="C1:E1"/>
    <mergeCell ref="F1:H1"/>
    <mergeCell ref="I1:K1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014C-7FF7-419B-AD06-36365C41E76B}">
  <dimension ref="A1:O65"/>
  <sheetViews>
    <sheetView workbookViewId="0">
      <selection activeCell="G4" sqref="G4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381</v>
      </c>
      <c r="B3" s="12" t="s">
        <v>382</v>
      </c>
      <c r="C3" s="13">
        <v>1</v>
      </c>
      <c r="D3" s="13">
        <v>32</v>
      </c>
      <c r="E3" s="13">
        <v>28</v>
      </c>
      <c r="F3" s="13">
        <v>0</v>
      </c>
      <c r="G3" s="13">
        <v>0</v>
      </c>
      <c r="H3" s="13"/>
      <c r="I3" s="13">
        <f>SUM(C3,F3)</f>
        <v>1</v>
      </c>
      <c r="J3" s="13">
        <f t="shared" ref="J3:K3" si="0">SUM(D3,G3)</f>
        <v>32</v>
      </c>
      <c r="K3" s="13">
        <f t="shared" si="0"/>
        <v>28</v>
      </c>
      <c r="L3" s="13">
        <v>123</v>
      </c>
      <c r="M3" s="14">
        <f>J3/L3*100</f>
        <v>26.016260162601629</v>
      </c>
      <c r="N3" s="14">
        <f>K3/L3*100</f>
        <v>22.76422764227642</v>
      </c>
      <c r="O3" s="14">
        <f>K3/J3*100</f>
        <v>87.5</v>
      </c>
    </row>
    <row r="4" spans="1:15" x14ac:dyDescent="0.35">
      <c r="A4" s="27"/>
      <c r="B4" s="12" t="s">
        <v>383</v>
      </c>
      <c r="C4" s="13">
        <v>1</v>
      </c>
      <c r="D4" s="13">
        <v>8</v>
      </c>
      <c r="E4" s="13">
        <v>5</v>
      </c>
      <c r="F4" s="13">
        <v>0</v>
      </c>
      <c r="G4" s="13">
        <v>0</v>
      </c>
      <c r="H4" s="13"/>
      <c r="I4" s="13">
        <f t="shared" ref="I4:I63" si="1">SUM(C4,F4)</f>
        <v>1</v>
      </c>
      <c r="J4" s="13">
        <f t="shared" ref="J4:J63" si="2">SUM(D4,G4)</f>
        <v>8</v>
      </c>
      <c r="K4" s="13">
        <f t="shared" ref="K4:K63" si="3">SUM(E4,H4)</f>
        <v>5</v>
      </c>
      <c r="L4" s="13">
        <v>31</v>
      </c>
      <c r="M4" s="14">
        <f t="shared" ref="M4:M65" si="4">J4/L4*100</f>
        <v>25.806451612903224</v>
      </c>
      <c r="N4" s="14">
        <f t="shared" ref="N4:N65" si="5">K4/L4*100</f>
        <v>16.129032258064516</v>
      </c>
      <c r="O4" s="14">
        <f t="shared" ref="O4:O65" si="6">K4/J4*100</f>
        <v>62.5</v>
      </c>
    </row>
    <row r="5" spans="1:15" x14ac:dyDescent="0.35">
      <c r="A5" s="27"/>
      <c r="B5" s="12" t="s">
        <v>384</v>
      </c>
      <c r="C5" s="13">
        <v>0</v>
      </c>
      <c r="D5" s="13">
        <v>0</v>
      </c>
      <c r="E5" s="13"/>
      <c r="F5" s="13">
        <v>0</v>
      </c>
      <c r="G5" s="13">
        <v>0</v>
      </c>
      <c r="H5" s="13"/>
      <c r="I5" s="13">
        <f t="shared" si="1"/>
        <v>0</v>
      </c>
      <c r="J5" s="13">
        <f t="shared" si="2"/>
        <v>0</v>
      </c>
      <c r="K5" s="13">
        <f t="shared" si="3"/>
        <v>0</v>
      </c>
      <c r="L5" s="13">
        <v>27</v>
      </c>
      <c r="M5" s="14">
        <f t="shared" si="4"/>
        <v>0</v>
      </c>
      <c r="N5" s="14"/>
      <c r="O5" s="14"/>
    </row>
    <row r="6" spans="1:15" x14ac:dyDescent="0.35">
      <c r="A6" s="27"/>
      <c r="B6" s="12" t="s">
        <v>385</v>
      </c>
      <c r="C6" s="13">
        <v>0</v>
      </c>
      <c r="D6" s="13">
        <v>0</v>
      </c>
      <c r="E6" s="13"/>
      <c r="F6" s="13">
        <v>0</v>
      </c>
      <c r="G6" s="13">
        <v>0</v>
      </c>
      <c r="H6" s="13"/>
      <c r="I6" s="13">
        <f t="shared" si="1"/>
        <v>0</v>
      </c>
      <c r="J6" s="13">
        <f t="shared" si="2"/>
        <v>0</v>
      </c>
      <c r="K6" s="13">
        <f t="shared" si="3"/>
        <v>0</v>
      </c>
      <c r="L6" s="13">
        <v>57</v>
      </c>
      <c r="M6" s="14">
        <f t="shared" si="4"/>
        <v>0</v>
      </c>
      <c r="N6" s="14"/>
      <c r="O6" s="14"/>
    </row>
    <row r="7" spans="1:15" x14ac:dyDescent="0.35">
      <c r="A7" s="27"/>
      <c r="B7" s="12" t="s">
        <v>386</v>
      </c>
      <c r="C7" s="13">
        <v>1</v>
      </c>
      <c r="D7" s="13">
        <v>40</v>
      </c>
      <c r="E7" s="13">
        <v>35</v>
      </c>
      <c r="F7" s="13">
        <v>0</v>
      </c>
      <c r="G7" s="13">
        <v>0</v>
      </c>
      <c r="H7" s="13"/>
      <c r="I7" s="13">
        <f t="shared" si="1"/>
        <v>1</v>
      </c>
      <c r="J7" s="13">
        <f t="shared" si="2"/>
        <v>40</v>
      </c>
      <c r="K7" s="13">
        <f t="shared" si="3"/>
        <v>35</v>
      </c>
      <c r="L7" s="13">
        <v>98</v>
      </c>
      <c r="M7" s="14">
        <f t="shared" si="4"/>
        <v>40.816326530612244</v>
      </c>
      <c r="N7" s="14">
        <f t="shared" si="5"/>
        <v>35.714285714285715</v>
      </c>
      <c r="O7" s="14">
        <f t="shared" si="6"/>
        <v>87.5</v>
      </c>
    </row>
    <row r="8" spans="1:15" x14ac:dyDescent="0.35">
      <c r="A8" s="27"/>
      <c r="B8" s="12" t="s">
        <v>387</v>
      </c>
      <c r="C8" s="13">
        <v>1</v>
      </c>
      <c r="D8" s="13">
        <v>35</v>
      </c>
      <c r="E8" s="13">
        <v>35</v>
      </c>
      <c r="F8" s="13">
        <v>0</v>
      </c>
      <c r="G8" s="13">
        <v>0</v>
      </c>
      <c r="H8" s="13"/>
      <c r="I8" s="13">
        <f t="shared" si="1"/>
        <v>1</v>
      </c>
      <c r="J8" s="13">
        <f t="shared" si="2"/>
        <v>35</v>
      </c>
      <c r="K8" s="13">
        <f t="shared" si="3"/>
        <v>35</v>
      </c>
      <c r="L8" s="13">
        <v>93</v>
      </c>
      <c r="M8" s="14">
        <f t="shared" si="4"/>
        <v>37.634408602150536</v>
      </c>
      <c r="N8" s="14">
        <f t="shared" si="5"/>
        <v>37.634408602150536</v>
      </c>
      <c r="O8" s="14">
        <f t="shared" si="6"/>
        <v>100</v>
      </c>
    </row>
    <row r="9" spans="1:15" x14ac:dyDescent="0.35">
      <c r="A9" s="27"/>
      <c r="B9" s="12" t="s">
        <v>388</v>
      </c>
      <c r="C9" s="13">
        <v>1</v>
      </c>
      <c r="D9" s="13">
        <v>21</v>
      </c>
      <c r="E9" s="13">
        <v>21</v>
      </c>
      <c r="F9" s="13">
        <v>0</v>
      </c>
      <c r="G9" s="13">
        <v>0</v>
      </c>
      <c r="H9" s="13"/>
      <c r="I9" s="13">
        <f t="shared" si="1"/>
        <v>1</v>
      </c>
      <c r="J9" s="13">
        <f t="shared" si="2"/>
        <v>21</v>
      </c>
      <c r="K9" s="13">
        <f t="shared" si="3"/>
        <v>21</v>
      </c>
      <c r="L9" s="13">
        <v>63</v>
      </c>
      <c r="M9" s="14">
        <f t="shared" si="4"/>
        <v>33.333333333333329</v>
      </c>
      <c r="N9" s="14">
        <f t="shared" si="5"/>
        <v>33.333333333333329</v>
      </c>
      <c r="O9" s="14">
        <f t="shared" si="6"/>
        <v>100</v>
      </c>
    </row>
    <row r="10" spans="1:15" x14ac:dyDescent="0.35">
      <c r="A10" s="27"/>
      <c r="B10" s="12" t="s">
        <v>389</v>
      </c>
      <c r="C10" s="13">
        <v>1</v>
      </c>
      <c r="D10" s="13">
        <v>13</v>
      </c>
      <c r="E10" s="13">
        <v>5</v>
      </c>
      <c r="F10" s="13">
        <v>0</v>
      </c>
      <c r="G10" s="13">
        <v>0</v>
      </c>
      <c r="H10" s="13"/>
      <c r="I10" s="13">
        <f t="shared" si="1"/>
        <v>1</v>
      </c>
      <c r="J10" s="13">
        <f t="shared" si="2"/>
        <v>13</v>
      </c>
      <c r="K10" s="13">
        <f t="shared" si="3"/>
        <v>5</v>
      </c>
      <c r="L10" s="13">
        <v>23</v>
      </c>
      <c r="M10" s="14">
        <f t="shared" si="4"/>
        <v>56.521739130434781</v>
      </c>
      <c r="N10" s="14">
        <f t="shared" si="5"/>
        <v>21.739130434782609</v>
      </c>
      <c r="O10" s="14">
        <f t="shared" si="6"/>
        <v>38.461538461538467</v>
      </c>
    </row>
    <row r="11" spans="1:15" x14ac:dyDescent="0.35">
      <c r="A11" s="27"/>
      <c r="B11" s="12" t="s">
        <v>390</v>
      </c>
      <c r="C11" s="13">
        <v>2</v>
      </c>
      <c r="D11" s="13">
        <v>48</v>
      </c>
      <c r="E11" s="13">
        <v>44</v>
      </c>
      <c r="F11" s="13">
        <v>0</v>
      </c>
      <c r="G11" s="13">
        <v>0</v>
      </c>
      <c r="H11" s="13"/>
      <c r="I11" s="13">
        <f t="shared" si="1"/>
        <v>2</v>
      </c>
      <c r="J11" s="13">
        <f t="shared" si="2"/>
        <v>48</v>
      </c>
      <c r="K11" s="13">
        <f t="shared" si="3"/>
        <v>44</v>
      </c>
      <c r="L11" s="13">
        <v>148</v>
      </c>
      <c r="M11" s="14">
        <f t="shared" si="4"/>
        <v>32.432432432432435</v>
      </c>
      <c r="N11" s="14">
        <f t="shared" si="5"/>
        <v>29.72972972972973</v>
      </c>
      <c r="O11" s="14">
        <f t="shared" si="6"/>
        <v>91.666666666666657</v>
      </c>
    </row>
    <row r="12" spans="1:15" x14ac:dyDescent="0.35">
      <c r="A12" s="27"/>
      <c r="B12" s="12" t="s">
        <v>391</v>
      </c>
      <c r="C12" s="13">
        <v>1</v>
      </c>
      <c r="D12" s="13">
        <v>36</v>
      </c>
      <c r="E12" s="13">
        <v>34</v>
      </c>
      <c r="F12" s="13">
        <v>0</v>
      </c>
      <c r="G12" s="13">
        <v>0</v>
      </c>
      <c r="H12" s="13"/>
      <c r="I12" s="13">
        <f t="shared" si="1"/>
        <v>1</v>
      </c>
      <c r="J12" s="13">
        <f t="shared" si="2"/>
        <v>36</v>
      </c>
      <c r="K12" s="13">
        <f t="shared" si="3"/>
        <v>34</v>
      </c>
      <c r="L12" s="13">
        <v>92</v>
      </c>
      <c r="M12" s="14">
        <f t="shared" si="4"/>
        <v>39.130434782608695</v>
      </c>
      <c r="N12" s="14">
        <f t="shared" si="5"/>
        <v>36.95652173913043</v>
      </c>
      <c r="O12" s="14">
        <f t="shared" si="6"/>
        <v>94.444444444444443</v>
      </c>
    </row>
    <row r="13" spans="1:15" ht="26" x14ac:dyDescent="0.35">
      <c r="A13" s="27"/>
      <c r="B13" s="15" t="s">
        <v>392</v>
      </c>
      <c r="C13" s="13">
        <v>1</v>
      </c>
      <c r="D13" s="13">
        <v>8</v>
      </c>
      <c r="E13" s="13">
        <v>7</v>
      </c>
      <c r="F13" s="13">
        <v>0</v>
      </c>
      <c r="G13" s="13">
        <v>0</v>
      </c>
      <c r="H13" s="13"/>
      <c r="I13" s="13">
        <f t="shared" si="1"/>
        <v>1</v>
      </c>
      <c r="J13" s="13">
        <f t="shared" si="2"/>
        <v>8</v>
      </c>
      <c r="K13" s="13">
        <f t="shared" si="3"/>
        <v>7</v>
      </c>
      <c r="L13" s="13">
        <v>61</v>
      </c>
      <c r="M13" s="14">
        <f t="shared" si="4"/>
        <v>13.114754098360656</v>
      </c>
      <c r="N13" s="14">
        <f t="shared" si="5"/>
        <v>11.475409836065573</v>
      </c>
      <c r="O13" s="14">
        <f t="shared" si="6"/>
        <v>87.5</v>
      </c>
    </row>
    <row r="14" spans="1:15" x14ac:dyDescent="0.35">
      <c r="A14" s="27"/>
      <c r="B14" s="12" t="s">
        <v>393</v>
      </c>
      <c r="C14" s="13">
        <v>1</v>
      </c>
      <c r="D14" s="13">
        <v>36</v>
      </c>
      <c r="E14" s="13">
        <v>36</v>
      </c>
      <c r="F14" s="13">
        <v>0</v>
      </c>
      <c r="G14" s="13">
        <v>0</v>
      </c>
      <c r="H14" s="13"/>
      <c r="I14" s="13">
        <f t="shared" si="1"/>
        <v>1</v>
      </c>
      <c r="J14" s="13">
        <f t="shared" si="2"/>
        <v>36</v>
      </c>
      <c r="K14" s="13">
        <f t="shared" si="3"/>
        <v>36</v>
      </c>
      <c r="L14" s="13">
        <v>157</v>
      </c>
      <c r="M14" s="14">
        <f t="shared" si="4"/>
        <v>22.929936305732486</v>
      </c>
      <c r="N14" s="14">
        <f t="shared" si="5"/>
        <v>22.929936305732486</v>
      </c>
      <c r="O14" s="14">
        <f t="shared" si="6"/>
        <v>100</v>
      </c>
    </row>
    <row r="15" spans="1:15" s="19" customFormat="1" x14ac:dyDescent="0.35">
      <c r="A15" s="16" t="s">
        <v>411</v>
      </c>
      <c r="B15" s="16"/>
      <c r="C15" s="17">
        <f>SUM(C3:C14)</f>
        <v>11</v>
      </c>
      <c r="D15" s="17">
        <f t="shared" ref="D15:L15" si="7">SUM(D3:D14)</f>
        <v>277</v>
      </c>
      <c r="E15" s="17">
        <f t="shared" si="7"/>
        <v>250</v>
      </c>
      <c r="F15" s="17">
        <f t="shared" si="7"/>
        <v>0</v>
      </c>
      <c r="G15" s="17">
        <f t="shared" si="7"/>
        <v>0</v>
      </c>
      <c r="H15" s="17">
        <f t="shared" si="7"/>
        <v>0</v>
      </c>
      <c r="I15" s="17">
        <f t="shared" si="7"/>
        <v>11</v>
      </c>
      <c r="J15" s="17">
        <f t="shared" si="7"/>
        <v>277</v>
      </c>
      <c r="K15" s="17">
        <f t="shared" si="7"/>
        <v>250</v>
      </c>
      <c r="L15" s="17">
        <f t="shared" si="7"/>
        <v>973</v>
      </c>
      <c r="M15" s="18">
        <f t="shared" si="4"/>
        <v>28.468653648509761</v>
      </c>
      <c r="N15" s="18">
        <f t="shared" si="5"/>
        <v>25.693730729701951</v>
      </c>
      <c r="O15" s="18">
        <f t="shared" si="6"/>
        <v>90.252707581227426</v>
      </c>
    </row>
    <row r="16" spans="1:15" ht="39" x14ac:dyDescent="0.35">
      <c r="A16" s="10" t="s">
        <v>394</v>
      </c>
      <c r="B16" s="12" t="s">
        <v>395</v>
      </c>
      <c r="C16" s="13">
        <v>69</v>
      </c>
      <c r="D16" s="13">
        <v>3182</v>
      </c>
      <c r="E16" s="13">
        <v>3093</v>
      </c>
      <c r="F16" s="13">
        <v>57</v>
      </c>
      <c r="G16" s="13">
        <v>1119</v>
      </c>
      <c r="H16" s="13">
        <v>1059</v>
      </c>
      <c r="I16" s="13">
        <f t="shared" si="1"/>
        <v>126</v>
      </c>
      <c r="J16" s="13">
        <f t="shared" si="2"/>
        <v>4301</v>
      </c>
      <c r="K16" s="13">
        <f t="shared" si="3"/>
        <v>4152</v>
      </c>
      <c r="L16" s="13">
        <v>8299</v>
      </c>
      <c r="M16" s="14">
        <f t="shared" si="4"/>
        <v>51.82552114712616</v>
      </c>
      <c r="N16" s="14">
        <f t="shared" si="5"/>
        <v>50.030124111338715</v>
      </c>
      <c r="O16" s="14">
        <f t="shared" si="6"/>
        <v>96.535689374564058</v>
      </c>
    </row>
    <row r="17" spans="1:15" s="19" customFormat="1" x14ac:dyDescent="0.35">
      <c r="A17" s="16" t="s">
        <v>396</v>
      </c>
      <c r="B17" s="16"/>
      <c r="C17" s="17">
        <f>SUM(C16)</f>
        <v>69</v>
      </c>
      <c r="D17" s="17">
        <f t="shared" ref="D17:L17" si="8">SUM(D16)</f>
        <v>3182</v>
      </c>
      <c r="E17" s="17">
        <f t="shared" si="8"/>
        <v>3093</v>
      </c>
      <c r="F17" s="17">
        <f t="shared" si="8"/>
        <v>57</v>
      </c>
      <c r="G17" s="17">
        <f t="shared" si="8"/>
        <v>1119</v>
      </c>
      <c r="H17" s="17">
        <f t="shared" si="8"/>
        <v>1059</v>
      </c>
      <c r="I17" s="17">
        <f t="shared" si="8"/>
        <v>126</v>
      </c>
      <c r="J17" s="17">
        <f t="shared" si="8"/>
        <v>4301</v>
      </c>
      <c r="K17" s="17">
        <f t="shared" si="8"/>
        <v>4152</v>
      </c>
      <c r="L17" s="17">
        <f t="shared" si="8"/>
        <v>8299</v>
      </c>
      <c r="M17" s="18">
        <f t="shared" si="4"/>
        <v>51.82552114712616</v>
      </c>
      <c r="N17" s="18">
        <f t="shared" si="5"/>
        <v>50.030124111338715</v>
      </c>
      <c r="O17" s="18">
        <f t="shared" si="6"/>
        <v>96.535689374564058</v>
      </c>
    </row>
    <row r="18" spans="1:15" x14ac:dyDescent="0.35">
      <c r="A18" s="27" t="s">
        <v>397</v>
      </c>
      <c r="B18" s="12" t="s">
        <v>398</v>
      </c>
      <c r="C18" s="13">
        <v>1</v>
      </c>
      <c r="D18" s="13">
        <v>54</v>
      </c>
      <c r="E18" s="13">
        <v>24</v>
      </c>
      <c r="F18" s="13">
        <v>0</v>
      </c>
      <c r="G18" s="13">
        <v>0</v>
      </c>
      <c r="H18" s="13"/>
      <c r="I18" s="13">
        <f t="shared" si="1"/>
        <v>1</v>
      </c>
      <c r="J18" s="13">
        <f t="shared" si="2"/>
        <v>54</v>
      </c>
      <c r="K18" s="13">
        <f t="shared" si="3"/>
        <v>24</v>
      </c>
      <c r="L18" s="13">
        <v>56</v>
      </c>
      <c r="M18" s="14">
        <f t="shared" si="4"/>
        <v>96.428571428571431</v>
      </c>
      <c r="N18" s="14">
        <f t="shared" si="5"/>
        <v>42.857142857142854</v>
      </c>
      <c r="O18" s="14">
        <f t="shared" si="6"/>
        <v>44.444444444444443</v>
      </c>
    </row>
    <row r="19" spans="1:15" x14ac:dyDescent="0.35">
      <c r="A19" s="27"/>
      <c r="B19" s="12" t="s">
        <v>399</v>
      </c>
      <c r="C19" s="13">
        <v>1</v>
      </c>
      <c r="D19" s="13">
        <v>25</v>
      </c>
      <c r="E19" s="13">
        <v>13</v>
      </c>
      <c r="F19" s="13">
        <v>0</v>
      </c>
      <c r="G19" s="13">
        <v>0</v>
      </c>
      <c r="H19" s="13"/>
      <c r="I19" s="13">
        <f t="shared" si="1"/>
        <v>1</v>
      </c>
      <c r="J19" s="13">
        <f t="shared" si="2"/>
        <v>25</v>
      </c>
      <c r="K19" s="13">
        <f t="shared" si="3"/>
        <v>13</v>
      </c>
      <c r="L19" s="13">
        <v>68</v>
      </c>
      <c r="M19" s="14">
        <f t="shared" si="4"/>
        <v>36.764705882352942</v>
      </c>
      <c r="N19" s="14">
        <f t="shared" si="5"/>
        <v>19.117647058823529</v>
      </c>
      <c r="O19" s="14">
        <f t="shared" si="6"/>
        <v>52</v>
      </c>
    </row>
    <row r="20" spans="1:15" x14ac:dyDescent="0.35">
      <c r="A20" s="27"/>
      <c r="B20" s="12" t="s">
        <v>400</v>
      </c>
      <c r="C20" s="13">
        <v>1</v>
      </c>
      <c r="D20" s="13">
        <v>8</v>
      </c>
      <c r="E20" s="13">
        <v>8</v>
      </c>
      <c r="F20" s="13">
        <v>0</v>
      </c>
      <c r="G20" s="13">
        <v>0</v>
      </c>
      <c r="H20" s="13"/>
      <c r="I20" s="13">
        <f t="shared" si="1"/>
        <v>1</v>
      </c>
      <c r="J20" s="13">
        <f t="shared" si="2"/>
        <v>8</v>
      </c>
      <c r="K20" s="13">
        <f t="shared" si="3"/>
        <v>8</v>
      </c>
      <c r="L20" s="13">
        <v>18</v>
      </c>
      <c r="M20" s="14">
        <f t="shared" si="4"/>
        <v>44.444444444444443</v>
      </c>
      <c r="N20" s="14">
        <f t="shared" si="5"/>
        <v>44.444444444444443</v>
      </c>
      <c r="O20" s="14">
        <f t="shared" si="6"/>
        <v>100</v>
      </c>
    </row>
    <row r="21" spans="1:15" ht="26" x14ac:dyDescent="0.35">
      <c r="A21" s="27"/>
      <c r="B21" s="15" t="s">
        <v>401</v>
      </c>
      <c r="C21" s="13">
        <v>1</v>
      </c>
      <c r="D21" s="13">
        <v>54</v>
      </c>
      <c r="E21" s="13">
        <v>46</v>
      </c>
      <c r="F21" s="13">
        <v>0</v>
      </c>
      <c r="G21" s="13">
        <v>0</v>
      </c>
      <c r="H21" s="13"/>
      <c r="I21" s="13">
        <f t="shared" si="1"/>
        <v>1</v>
      </c>
      <c r="J21" s="13">
        <f t="shared" si="2"/>
        <v>54</v>
      </c>
      <c r="K21" s="13">
        <f t="shared" si="3"/>
        <v>46</v>
      </c>
      <c r="L21" s="13">
        <v>111</v>
      </c>
      <c r="M21" s="14">
        <f t="shared" si="4"/>
        <v>48.648648648648653</v>
      </c>
      <c r="N21" s="14">
        <f t="shared" si="5"/>
        <v>41.441441441441441</v>
      </c>
      <c r="O21" s="14">
        <f t="shared" si="6"/>
        <v>85.18518518518519</v>
      </c>
    </row>
    <row r="22" spans="1:15" ht="26" x14ac:dyDescent="0.35">
      <c r="A22" s="27"/>
      <c r="B22" s="15" t="s">
        <v>402</v>
      </c>
      <c r="C22" s="13">
        <v>3</v>
      </c>
      <c r="D22" s="13">
        <v>140</v>
      </c>
      <c r="E22" s="13">
        <v>117</v>
      </c>
      <c r="F22" s="13">
        <v>4</v>
      </c>
      <c r="G22" s="13">
        <v>85</v>
      </c>
      <c r="H22" s="13">
        <v>74</v>
      </c>
      <c r="I22" s="13">
        <f t="shared" si="1"/>
        <v>7</v>
      </c>
      <c r="J22" s="13">
        <f t="shared" si="2"/>
        <v>225</v>
      </c>
      <c r="K22" s="13">
        <f t="shared" si="3"/>
        <v>191</v>
      </c>
      <c r="L22" s="13">
        <v>420</v>
      </c>
      <c r="M22" s="14">
        <f t="shared" si="4"/>
        <v>53.571428571428569</v>
      </c>
      <c r="N22" s="14">
        <f t="shared" si="5"/>
        <v>45.476190476190474</v>
      </c>
      <c r="O22" s="14">
        <f t="shared" si="6"/>
        <v>84.888888888888886</v>
      </c>
    </row>
    <row r="23" spans="1:15" x14ac:dyDescent="0.35">
      <c r="A23" s="27"/>
      <c r="B23" s="12" t="s">
        <v>403</v>
      </c>
      <c r="C23" s="13">
        <v>1</v>
      </c>
      <c r="D23" s="13">
        <v>70</v>
      </c>
      <c r="E23" s="13">
        <v>60</v>
      </c>
      <c r="F23" s="13">
        <v>0</v>
      </c>
      <c r="G23" s="13">
        <v>0</v>
      </c>
      <c r="H23" s="13"/>
      <c r="I23" s="13">
        <f t="shared" si="1"/>
        <v>1</v>
      </c>
      <c r="J23" s="13">
        <f t="shared" si="2"/>
        <v>70</v>
      </c>
      <c r="K23" s="13">
        <f t="shared" si="3"/>
        <v>60</v>
      </c>
      <c r="L23" s="13">
        <v>144</v>
      </c>
      <c r="M23" s="14">
        <f t="shared" si="4"/>
        <v>48.611111111111107</v>
      </c>
      <c r="N23" s="14">
        <f t="shared" si="5"/>
        <v>41.666666666666671</v>
      </c>
      <c r="O23" s="14">
        <f t="shared" si="6"/>
        <v>85.714285714285708</v>
      </c>
    </row>
    <row r="24" spans="1:15" x14ac:dyDescent="0.35">
      <c r="A24" s="27"/>
      <c r="B24" s="12" t="s">
        <v>404</v>
      </c>
      <c r="C24" s="13">
        <v>1</v>
      </c>
      <c r="D24" s="13">
        <v>12</v>
      </c>
      <c r="E24" s="13">
        <v>14</v>
      </c>
      <c r="F24" s="13">
        <v>0</v>
      </c>
      <c r="G24" s="13">
        <v>0</v>
      </c>
      <c r="H24" s="13"/>
      <c r="I24" s="13">
        <f t="shared" si="1"/>
        <v>1</v>
      </c>
      <c r="J24" s="13">
        <f t="shared" si="2"/>
        <v>12</v>
      </c>
      <c r="K24" s="13">
        <f t="shared" si="3"/>
        <v>14</v>
      </c>
      <c r="L24" s="13">
        <v>26</v>
      </c>
      <c r="M24" s="14">
        <f t="shared" si="4"/>
        <v>46.153846153846153</v>
      </c>
      <c r="N24" s="14">
        <f t="shared" si="5"/>
        <v>53.846153846153847</v>
      </c>
      <c r="O24" s="14">
        <f t="shared" si="6"/>
        <v>116.66666666666667</v>
      </c>
    </row>
    <row r="25" spans="1:15" x14ac:dyDescent="0.35">
      <c r="A25" s="27"/>
      <c r="B25" s="12" t="s">
        <v>405</v>
      </c>
      <c r="C25" s="13">
        <v>7</v>
      </c>
      <c r="D25" s="13">
        <v>399</v>
      </c>
      <c r="E25" s="13">
        <v>353</v>
      </c>
      <c r="F25" s="13">
        <v>19</v>
      </c>
      <c r="G25" s="13">
        <v>389</v>
      </c>
      <c r="H25" s="13">
        <v>372</v>
      </c>
      <c r="I25" s="13">
        <f t="shared" si="1"/>
        <v>26</v>
      </c>
      <c r="J25" s="13">
        <f t="shared" si="2"/>
        <v>788</v>
      </c>
      <c r="K25" s="13">
        <f t="shared" si="3"/>
        <v>725</v>
      </c>
      <c r="L25" s="13">
        <v>1376</v>
      </c>
      <c r="M25" s="14">
        <f t="shared" si="4"/>
        <v>57.267441860465119</v>
      </c>
      <c r="N25" s="14">
        <f t="shared" si="5"/>
        <v>52.688953488372093</v>
      </c>
      <c r="O25" s="14">
        <f t="shared" si="6"/>
        <v>92.005076142131983</v>
      </c>
    </row>
    <row r="26" spans="1:15" x14ac:dyDescent="0.35">
      <c r="A26" s="27"/>
      <c r="B26" s="12" t="s">
        <v>406</v>
      </c>
      <c r="C26" s="13">
        <v>3</v>
      </c>
      <c r="D26" s="13">
        <v>130</v>
      </c>
      <c r="E26" s="13">
        <v>119</v>
      </c>
      <c r="F26" s="13">
        <v>1</v>
      </c>
      <c r="G26" s="13">
        <v>25</v>
      </c>
      <c r="H26" s="13">
        <v>23</v>
      </c>
      <c r="I26" s="13">
        <f t="shared" si="1"/>
        <v>4</v>
      </c>
      <c r="J26" s="13">
        <f t="shared" si="2"/>
        <v>155</v>
      </c>
      <c r="K26" s="13">
        <f t="shared" si="3"/>
        <v>142</v>
      </c>
      <c r="L26" s="13">
        <v>342</v>
      </c>
      <c r="M26" s="14">
        <f t="shared" si="4"/>
        <v>45.321637426900587</v>
      </c>
      <c r="N26" s="14">
        <f t="shared" si="5"/>
        <v>41.520467836257311</v>
      </c>
      <c r="O26" s="14">
        <f t="shared" si="6"/>
        <v>91.612903225806448</v>
      </c>
    </row>
    <row r="27" spans="1:15" x14ac:dyDescent="0.35">
      <c r="A27" s="27"/>
      <c r="B27" s="12" t="s">
        <v>407</v>
      </c>
      <c r="C27" s="13">
        <v>1</v>
      </c>
      <c r="D27" s="13">
        <v>50</v>
      </c>
      <c r="E27" s="13">
        <v>52</v>
      </c>
      <c r="F27" s="13">
        <v>0</v>
      </c>
      <c r="G27" s="13">
        <v>0</v>
      </c>
      <c r="H27" s="13"/>
      <c r="I27" s="13">
        <f t="shared" si="1"/>
        <v>1</v>
      </c>
      <c r="J27" s="13">
        <f t="shared" si="2"/>
        <v>50</v>
      </c>
      <c r="K27" s="13">
        <f t="shared" si="3"/>
        <v>52</v>
      </c>
      <c r="L27" s="13">
        <v>108</v>
      </c>
      <c r="M27" s="14">
        <f t="shared" si="4"/>
        <v>46.296296296296298</v>
      </c>
      <c r="N27" s="14">
        <f t="shared" si="5"/>
        <v>48.148148148148145</v>
      </c>
      <c r="O27" s="14">
        <f t="shared" si="6"/>
        <v>104</v>
      </c>
    </row>
    <row r="28" spans="1:15" s="19" customFormat="1" x14ac:dyDescent="0.35">
      <c r="A28" s="16" t="s">
        <v>408</v>
      </c>
      <c r="B28" s="16"/>
      <c r="C28" s="17">
        <f>SUM(C18:C27)</f>
        <v>20</v>
      </c>
      <c r="D28" s="17">
        <f t="shared" ref="D28:L28" si="9">SUM(D18:D27)</f>
        <v>942</v>
      </c>
      <c r="E28" s="17">
        <f t="shared" si="9"/>
        <v>806</v>
      </c>
      <c r="F28" s="17">
        <f t="shared" si="9"/>
        <v>24</v>
      </c>
      <c r="G28" s="17">
        <f t="shared" si="9"/>
        <v>499</v>
      </c>
      <c r="H28" s="17">
        <f t="shared" si="9"/>
        <v>469</v>
      </c>
      <c r="I28" s="17">
        <f t="shared" si="9"/>
        <v>44</v>
      </c>
      <c r="J28" s="17">
        <f t="shared" si="9"/>
        <v>1441</v>
      </c>
      <c r="K28" s="17">
        <f t="shared" si="9"/>
        <v>1275</v>
      </c>
      <c r="L28" s="17">
        <f t="shared" si="9"/>
        <v>2669</v>
      </c>
      <c r="M28" s="18">
        <f t="shared" si="4"/>
        <v>53.990258523791681</v>
      </c>
      <c r="N28" s="18">
        <f t="shared" si="5"/>
        <v>47.770700636942678</v>
      </c>
      <c r="O28" s="18">
        <f t="shared" si="6"/>
        <v>88.480222068008331</v>
      </c>
    </row>
    <row r="29" spans="1:15" x14ac:dyDescent="0.35">
      <c r="A29" s="16"/>
      <c r="B29" s="12" t="s">
        <v>409</v>
      </c>
      <c r="C29" s="13">
        <v>4</v>
      </c>
      <c r="D29" s="13">
        <v>131</v>
      </c>
      <c r="E29" s="13">
        <v>65</v>
      </c>
      <c r="F29" s="13">
        <v>3</v>
      </c>
      <c r="G29" s="13">
        <v>71</v>
      </c>
      <c r="H29" s="13">
        <v>50</v>
      </c>
      <c r="I29" s="13">
        <f t="shared" si="1"/>
        <v>7</v>
      </c>
      <c r="J29" s="13">
        <f t="shared" si="2"/>
        <v>202</v>
      </c>
      <c r="K29" s="13">
        <f t="shared" si="3"/>
        <v>115</v>
      </c>
      <c r="L29" s="13">
        <v>194</v>
      </c>
      <c r="M29" s="14">
        <f t="shared" si="4"/>
        <v>104.1237113402062</v>
      </c>
      <c r="N29" s="14">
        <f t="shared" si="5"/>
        <v>59.27835051546392</v>
      </c>
      <c r="O29" s="14">
        <f t="shared" si="6"/>
        <v>56.930693069306926</v>
      </c>
    </row>
    <row r="30" spans="1:15" x14ac:dyDescent="0.35">
      <c r="A30" s="16"/>
      <c r="B30" s="12" t="s">
        <v>410</v>
      </c>
      <c r="C30" s="13">
        <v>1</v>
      </c>
      <c r="D30" s="13">
        <v>33</v>
      </c>
      <c r="E30" s="13">
        <v>31</v>
      </c>
      <c r="F30" s="13">
        <v>0</v>
      </c>
      <c r="G30" s="13">
        <v>0</v>
      </c>
      <c r="H30" s="13"/>
      <c r="I30" s="13">
        <f t="shared" si="1"/>
        <v>1</v>
      </c>
      <c r="J30" s="13">
        <f t="shared" si="2"/>
        <v>33</v>
      </c>
      <c r="K30" s="13">
        <f t="shared" si="3"/>
        <v>31</v>
      </c>
      <c r="L30" s="13">
        <v>123</v>
      </c>
      <c r="M30" s="14">
        <f t="shared" si="4"/>
        <v>26.829268292682929</v>
      </c>
      <c r="N30" s="14">
        <f t="shared" si="5"/>
        <v>25.203252032520325</v>
      </c>
      <c r="O30" s="14">
        <f t="shared" si="6"/>
        <v>93.939393939393938</v>
      </c>
    </row>
    <row r="31" spans="1:15" x14ac:dyDescent="0.35">
      <c r="A31" s="27"/>
      <c r="B31" s="12" t="s">
        <v>207</v>
      </c>
      <c r="C31" s="13">
        <v>1</v>
      </c>
      <c r="D31" s="13">
        <v>73</v>
      </c>
      <c r="E31" s="13">
        <v>54</v>
      </c>
      <c r="F31" s="13">
        <v>0</v>
      </c>
      <c r="G31" s="13">
        <v>0</v>
      </c>
      <c r="H31" s="13"/>
      <c r="I31" s="13">
        <f t="shared" si="1"/>
        <v>1</v>
      </c>
      <c r="J31" s="13">
        <f t="shared" si="2"/>
        <v>73</v>
      </c>
      <c r="K31" s="13">
        <f t="shared" si="3"/>
        <v>54</v>
      </c>
      <c r="L31" s="13">
        <v>130</v>
      </c>
      <c r="M31" s="14">
        <f t="shared" si="4"/>
        <v>56.153846153846153</v>
      </c>
      <c r="N31" s="14">
        <f t="shared" si="5"/>
        <v>41.53846153846154</v>
      </c>
      <c r="O31" s="14">
        <f t="shared" si="6"/>
        <v>73.972602739726028</v>
      </c>
    </row>
    <row r="32" spans="1:15" x14ac:dyDescent="0.35">
      <c r="A32" s="27"/>
      <c r="B32" s="12" t="s">
        <v>208</v>
      </c>
      <c r="C32" s="13">
        <v>2</v>
      </c>
      <c r="D32" s="13">
        <v>142</v>
      </c>
      <c r="E32" s="13">
        <v>131</v>
      </c>
      <c r="F32" s="13">
        <v>0</v>
      </c>
      <c r="G32" s="13">
        <v>0</v>
      </c>
      <c r="H32" s="13"/>
      <c r="I32" s="13">
        <f t="shared" si="1"/>
        <v>2</v>
      </c>
      <c r="J32" s="13">
        <f t="shared" si="2"/>
        <v>142</v>
      </c>
      <c r="K32" s="13">
        <f t="shared" si="3"/>
        <v>131</v>
      </c>
      <c r="L32" s="13">
        <v>373</v>
      </c>
      <c r="M32" s="14">
        <f t="shared" si="4"/>
        <v>38.069705093833775</v>
      </c>
      <c r="N32" s="14">
        <f t="shared" si="5"/>
        <v>35.120643431635386</v>
      </c>
      <c r="O32" s="14">
        <f t="shared" si="6"/>
        <v>92.25352112676056</v>
      </c>
    </row>
    <row r="33" spans="1:15" x14ac:dyDescent="0.35">
      <c r="A33" s="27"/>
      <c r="B33" s="12" t="s">
        <v>209</v>
      </c>
      <c r="C33" s="13">
        <v>3</v>
      </c>
      <c r="D33" s="13">
        <v>149</v>
      </c>
      <c r="E33" s="13">
        <v>143</v>
      </c>
      <c r="F33" s="13">
        <v>2</v>
      </c>
      <c r="G33" s="13">
        <v>36</v>
      </c>
      <c r="H33" s="13">
        <v>35</v>
      </c>
      <c r="I33" s="13">
        <f t="shared" si="1"/>
        <v>5</v>
      </c>
      <c r="J33" s="13">
        <f t="shared" si="2"/>
        <v>185</v>
      </c>
      <c r="K33" s="13">
        <f t="shared" si="3"/>
        <v>178</v>
      </c>
      <c r="L33" s="13">
        <v>351</v>
      </c>
      <c r="M33" s="14">
        <f t="shared" si="4"/>
        <v>52.706552706552714</v>
      </c>
      <c r="N33" s="14">
        <f t="shared" si="5"/>
        <v>50.712250712250714</v>
      </c>
      <c r="O33" s="14">
        <f t="shared" si="6"/>
        <v>96.216216216216225</v>
      </c>
    </row>
    <row r="34" spans="1:15" x14ac:dyDescent="0.35">
      <c r="A34" s="27"/>
      <c r="B34" s="12" t="s">
        <v>210</v>
      </c>
      <c r="C34" s="13">
        <v>2</v>
      </c>
      <c r="D34" s="13">
        <v>48</v>
      </c>
      <c r="E34" s="13">
        <v>30</v>
      </c>
      <c r="F34" s="13">
        <v>1</v>
      </c>
      <c r="G34" s="13">
        <v>18</v>
      </c>
      <c r="H34" s="13">
        <v>18</v>
      </c>
      <c r="I34" s="13">
        <f t="shared" si="1"/>
        <v>3</v>
      </c>
      <c r="J34" s="13">
        <f t="shared" si="2"/>
        <v>66</v>
      </c>
      <c r="K34" s="13">
        <f t="shared" si="3"/>
        <v>48</v>
      </c>
      <c r="L34" s="13">
        <v>141</v>
      </c>
      <c r="M34" s="14">
        <f t="shared" si="4"/>
        <v>46.808510638297875</v>
      </c>
      <c r="N34" s="14">
        <f t="shared" si="5"/>
        <v>34.042553191489361</v>
      </c>
      <c r="O34" s="14">
        <f t="shared" si="6"/>
        <v>72.727272727272734</v>
      </c>
    </row>
    <row r="35" spans="1:15" x14ac:dyDescent="0.35">
      <c r="A35" s="27"/>
      <c r="B35" s="12" t="s">
        <v>211</v>
      </c>
      <c r="C35" s="13">
        <v>4</v>
      </c>
      <c r="D35" s="13">
        <v>164</v>
      </c>
      <c r="E35" s="13">
        <v>147</v>
      </c>
      <c r="F35" s="13">
        <v>4</v>
      </c>
      <c r="G35" s="13">
        <v>53</v>
      </c>
      <c r="H35" s="13">
        <v>56</v>
      </c>
      <c r="I35" s="13">
        <f t="shared" si="1"/>
        <v>8</v>
      </c>
      <c r="J35" s="13">
        <f t="shared" si="2"/>
        <v>217</v>
      </c>
      <c r="K35" s="13">
        <f t="shared" si="3"/>
        <v>203</v>
      </c>
      <c r="L35" s="13">
        <v>362</v>
      </c>
      <c r="M35" s="14">
        <f t="shared" si="4"/>
        <v>59.944751381215468</v>
      </c>
      <c r="N35" s="14">
        <f t="shared" si="5"/>
        <v>56.077348066298342</v>
      </c>
      <c r="O35" s="14">
        <f t="shared" si="6"/>
        <v>93.548387096774192</v>
      </c>
    </row>
    <row r="36" spans="1:15" x14ac:dyDescent="0.35">
      <c r="A36" s="27"/>
      <c r="B36" s="12" t="s">
        <v>212</v>
      </c>
      <c r="C36" s="13">
        <v>1</v>
      </c>
      <c r="D36" s="13">
        <v>28</v>
      </c>
      <c r="E36" s="13">
        <v>28</v>
      </c>
      <c r="F36" s="13">
        <v>0</v>
      </c>
      <c r="G36" s="13">
        <v>0</v>
      </c>
      <c r="H36" s="13"/>
      <c r="I36" s="13">
        <f t="shared" si="1"/>
        <v>1</v>
      </c>
      <c r="J36" s="13">
        <f t="shared" si="2"/>
        <v>28</v>
      </c>
      <c r="K36" s="13">
        <f t="shared" si="3"/>
        <v>28</v>
      </c>
      <c r="L36" s="13">
        <v>144</v>
      </c>
      <c r="M36" s="14">
        <f t="shared" si="4"/>
        <v>19.444444444444446</v>
      </c>
      <c r="N36" s="14">
        <f t="shared" si="5"/>
        <v>19.444444444444446</v>
      </c>
      <c r="O36" s="14">
        <f t="shared" si="6"/>
        <v>100</v>
      </c>
    </row>
    <row r="37" spans="1:15" ht="26" x14ac:dyDescent="0.35">
      <c r="A37" s="27"/>
      <c r="B37" s="15" t="s">
        <v>213</v>
      </c>
      <c r="C37" s="13">
        <v>2</v>
      </c>
      <c r="D37" s="13">
        <v>99</v>
      </c>
      <c r="E37" s="13">
        <v>104</v>
      </c>
      <c r="F37" s="13">
        <v>1</v>
      </c>
      <c r="G37" s="13">
        <v>22</v>
      </c>
      <c r="H37" s="13">
        <v>68</v>
      </c>
      <c r="I37" s="13">
        <f t="shared" si="1"/>
        <v>3</v>
      </c>
      <c r="J37" s="13">
        <f t="shared" si="2"/>
        <v>121</v>
      </c>
      <c r="K37" s="13">
        <f t="shared" si="3"/>
        <v>172</v>
      </c>
      <c r="L37" s="13">
        <v>309</v>
      </c>
      <c r="M37" s="14">
        <f t="shared" si="4"/>
        <v>39.158576051779939</v>
      </c>
      <c r="N37" s="14">
        <f t="shared" si="5"/>
        <v>55.663430420711975</v>
      </c>
      <c r="O37" s="14">
        <f t="shared" si="6"/>
        <v>142.14876033057851</v>
      </c>
    </row>
    <row r="38" spans="1:15" x14ac:dyDescent="0.35">
      <c r="A38" s="27"/>
      <c r="B38" s="12" t="s">
        <v>214</v>
      </c>
      <c r="C38" s="13">
        <v>1</v>
      </c>
      <c r="D38" s="13">
        <v>48</v>
      </c>
      <c r="E38" s="13">
        <v>47</v>
      </c>
      <c r="F38" s="13">
        <v>2</v>
      </c>
      <c r="G38" s="13">
        <v>19</v>
      </c>
      <c r="H38" s="13">
        <v>16</v>
      </c>
      <c r="I38" s="13">
        <f t="shared" si="1"/>
        <v>3</v>
      </c>
      <c r="J38" s="13">
        <f t="shared" si="2"/>
        <v>67</v>
      </c>
      <c r="K38" s="13">
        <f t="shared" si="3"/>
        <v>63</v>
      </c>
      <c r="L38" s="13">
        <v>176</v>
      </c>
      <c r="M38" s="14">
        <f t="shared" si="4"/>
        <v>38.06818181818182</v>
      </c>
      <c r="N38" s="14">
        <f t="shared" si="5"/>
        <v>35.795454545454547</v>
      </c>
      <c r="O38" s="14">
        <f t="shared" si="6"/>
        <v>94.029850746268664</v>
      </c>
    </row>
    <row r="39" spans="1:15" x14ac:dyDescent="0.35">
      <c r="A39" s="27"/>
      <c r="B39" s="12" t="s">
        <v>215</v>
      </c>
      <c r="C39" s="13">
        <v>2</v>
      </c>
      <c r="D39" s="13">
        <v>65</v>
      </c>
      <c r="E39" s="13">
        <v>55</v>
      </c>
      <c r="F39" s="13">
        <v>1</v>
      </c>
      <c r="G39" s="13">
        <v>18</v>
      </c>
      <c r="H39" s="13">
        <v>20</v>
      </c>
      <c r="I39" s="13">
        <f t="shared" si="1"/>
        <v>3</v>
      </c>
      <c r="J39" s="13">
        <f t="shared" si="2"/>
        <v>83</v>
      </c>
      <c r="K39" s="13">
        <f t="shared" si="3"/>
        <v>75</v>
      </c>
      <c r="L39" s="13">
        <v>169</v>
      </c>
      <c r="M39" s="14">
        <f t="shared" si="4"/>
        <v>49.112426035502956</v>
      </c>
      <c r="N39" s="14">
        <f t="shared" si="5"/>
        <v>44.378698224852073</v>
      </c>
      <c r="O39" s="14">
        <f t="shared" si="6"/>
        <v>90.361445783132538</v>
      </c>
    </row>
    <row r="40" spans="1:15" x14ac:dyDescent="0.35">
      <c r="A40" s="27"/>
      <c r="B40" s="12" t="s">
        <v>216</v>
      </c>
      <c r="C40" s="13">
        <v>1</v>
      </c>
      <c r="D40" s="13">
        <v>69</v>
      </c>
      <c r="E40" s="13">
        <v>56</v>
      </c>
      <c r="F40" s="13">
        <v>2</v>
      </c>
      <c r="G40" s="13">
        <v>41</v>
      </c>
      <c r="H40" s="13">
        <v>23</v>
      </c>
      <c r="I40" s="13">
        <f t="shared" si="1"/>
        <v>3</v>
      </c>
      <c r="J40" s="13">
        <f t="shared" si="2"/>
        <v>110</v>
      </c>
      <c r="K40" s="13">
        <f t="shared" si="3"/>
        <v>79</v>
      </c>
      <c r="L40" s="13">
        <v>297</v>
      </c>
      <c r="M40" s="14">
        <f t="shared" si="4"/>
        <v>37.037037037037038</v>
      </c>
      <c r="N40" s="14">
        <f t="shared" si="5"/>
        <v>26.599326599326602</v>
      </c>
      <c r="O40" s="14">
        <f t="shared" si="6"/>
        <v>71.818181818181813</v>
      </c>
    </row>
    <row r="41" spans="1:15" x14ac:dyDescent="0.35">
      <c r="A41" s="27"/>
      <c r="B41" s="12" t="s">
        <v>217</v>
      </c>
      <c r="C41" s="13">
        <v>1</v>
      </c>
      <c r="D41" s="13">
        <v>49</v>
      </c>
      <c r="E41" s="13">
        <v>44</v>
      </c>
      <c r="F41" s="13">
        <v>1</v>
      </c>
      <c r="G41" s="13">
        <v>26</v>
      </c>
      <c r="H41" s="13">
        <v>25</v>
      </c>
      <c r="I41" s="13">
        <f t="shared" si="1"/>
        <v>2</v>
      </c>
      <c r="J41" s="13">
        <f t="shared" si="2"/>
        <v>75</v>
      </c>
      <c r="K41" s="13">
        <f t="shared" si="3"/>
        <v>69</v>
      </c>
      <c r="L41" s="13">
        <v>167</v>
      </c>
      <c r="M41" s="14">
        <f t="shared" si="4"/>
        <v>44.91017964071856</v>
      </c>
      <c r="N41" s="14">
        <f t="shared" si="5"/>
        <v>41.317365269461078</v>
      </c>
      <c r="O41" s="14">
        <f t="shared" si="6"/>
        <v>92</v>
      </c>
    </row>
    <row r="42" spans="1:15" x14ac:dyDescent="0.35">
      <c r="A42" s="27"/>
      <c r="B42" s="12" t="s">
        <v>218</v>
      </c>
      <c r="C42" s="13">
        <v>2</v>
      </c>
      <c r="D42" s="13">
        <v>65</v>
      </c>
      <c r="E42" s="13">
        <v>44</v>
      </c>
      <c r="F42" s="13">
        <v>1</v>
      </c>
      <c r="G42" s="13">
        <v>22</v>
      </c>
      <c r="H42" s="13">
        <v>19</v>
      </c>
      <c r="I42" s="13">
        <f t="shared" si="1"/>
        <v>3</v>
      </c>
      <c r="J42" s="13">
        <f t="shared" si="2"/>
        <v>87</v>
      </c>
      <c r="K42" s="13">
        <f t="shared" si="3"/>
        <v>63</v>
      </c>
      <c r="L42" s="13">
        <v>185</v>
      </c>
      <c r="M42" s="14">
        <f t="shared" si="4"/>
        <v>47.027027027027032</v>
      </c>
      <c r="N42" s="14">
        <f t="shared" si="5"/>
        <v>34.054054054054056</v>
      </c>
      <c r="O42" s="14">
        <f t="shared" si="6"/>
        <v>72.41379310344827</v>
      </c>
    </row>
    <row r="43" spans="1:15" x14ac:dyDescent="0.35">
      <c r="A43" s="27"/>
      <c r="B43" s="12" t="s">
        <v>219</v>
      </c>
      <c r="C43" s="13">
        <v>2</v>
      </c>
      <c r="D43" s="13">
        <v>86</v>
      </c>
      <c r="E43" s="13">
        <v>85</v>
      </c>
      <c r="F43" s="13">
        <v>0</v>
      </c>
      <c r="G43" s="13">
        <v>0</v>
      </c>
      <c r="H43" s="13"/>
      <c r="I43" s="13">
        <f t="shared" si="1"/>
        <v>2</v>
      </c>
      <c r="J43" s="13">
        <f t="shared" si="2"/>
        <v>86</v>
      </c>
      <c r="K43" s="13">
        <f t="shared" si="3"/>
        <v>85</v>
      </c>
      <c r="L43" s="13">
        <v>300</v>
      </c>
      <c r="M43" s="14">
        <f t="shared" si="4"/>
        <v>28.666666666666668</v>
      </c>
      <c r="N43" s="14">
        <f t="shared" si="5"/>
        <v>28.333333333333332</v>
      </c>
      <c r="O43" s="14">
        <f t="shared" si="6"/>
        <v>98.837209302325576</v>
      </c>
    </row>
    <row r="44" spans="1:15" s="19" customFormat="1" x14ac:dyDescent="0.35">
      <c r="A44" s="16" t="s">
        <v>220</v>
      </c>
      <c r="B44" s="16"/>
      <c r="C44" s="17">
        <f>SUM(C29:C43)</f>
        <v>29</v>
      </c>
      <c r="D44" s="17">
        <f t="shared" ref="D44:L44" si="10">SUM(D29:D43)</f>
        <v>1249</v>
      </c>
      <c r="E44" s="17">
        <f t="shared" si="10"/>
        <v>1064</v>
      </c>
      <c r="F44" s="17">
        <f t="shared" si="10"/>
        <v>18</v>
      </c>
      <c r="G44" s="17">
        <f t="shared" si="10"/>
        <v>326</v>
      </c>
      <c r="H44" s="17">
        <f t="shared" si="10"/>
        <v>330</v>
      </c>
      <c r="I44" s="17">
        <f t="shared" si="10"/>
        <v>47</v>
      </c>
      <c r="J44" s="17">
        <f t="shared" si="10"/>
        <v>1575</v>
      </c>
      <c r="K44" s="17">
        <f t="shared" si="10"/>
        <v>1394</v>
      </c>
      <c r="L44" s="17">
        <f t="shared" si="10"/>
        <v>3421</v>
      </c>
      <c r="M44" s="18">
        <f t="shared" si="4"/>
        <v>46.039169833382054</v>
      </c>
      <c r="N44" s="18">
        <f t="shared" si="5"/>
        <v>40.748319204910842</v>
      </c>
      <c r="O44" s="18">
        <f t="shared" si="6"/>
        <v>88.507936507936506</v>
      </c>
    </row>
    <row r="45" spans="1:15" x14ac:dyDescent="0.35">
      <c r="A45" s="27" t="s">
        <v>368</v>
      </c>
      <c r="B45" s="12" t="s">
        <v>221</v>
      </c>
      <c r="C45" s="13">
        <v>2</v>
      </c>
      <c r="D45" s="13">
        <v>138</v>
      </c>
      <c r="E45" s="13">
        <v>117</v>
      </c>
      <c r="F45" s="13">
        <v>0</v>
      </c>
      <c r="G45" s="13">
        <v>0</v>
      </c>
      <c r="H45" s="13"/>
      <c r="I45" s="13">
        <f t="shared" si="1"/>
        <v>2</v>
      </c>
      <c r="J45" s="13">
        <f t="shared" si="2"/>
        <v>138</v>
      </c>
      <c r="K45" s="13">
        <f t="shared" si="3"/>
        <v>117</v>
      </c>
      <c r="L45" s="13">
        <v>288</v>
      </c>
      <c r="M45" s="14">
        <f t="shared" si="4"/>
        <v>47.916666666666671</v>
      </c>
      <c r="N45" s="14">
        <f t="shared" si="5"/>
        <v>40.625</v>
      </c>
      <c r="O45" s="14">
        <f t="shared" si="6"/>
        <v>84.782608695652172</v>
      </c>
    </row>
    <row r="46" spans="1:15" x14ac:dyDescent="0.35">
      <c r="A46" s="27"/>
      <c r="B46" s="12" t="s">
        <v>222</v>
      </c>
      <c r="C46" s="13">
        <v>4</v>
      </c>
      <c r="D46" s="13">
        <v>126</v>
      </c>
      <c r="E46" s="13">
        <v>112</v>
      </c>
      <c r="F46" s="13">
        <v>1</v>
      </c>
      <c r="G46" s="13">
        <v>20</v>
      </c>
      <c r="H46" s="13">
        <v>19</v>
      </c>
      <c r="I46" s="13">
        <f t="shared" si="1"/>
        <v>5</v>
      </c>
      <c r="J46" s="13">
        <f t="shared" si="2"/>
        <v>146</v>
      </c>
      <c r="K46" s="13">
        <f t="shared" si="3"/>
        <v>131</v>
      </c>
      <c r="L46" s="13">
        <v>297</v>
      </c>
      <c r="M46" s="14">
        <f t="shared" si="4"/>
        <v>49.158249158249156</v>
      </c>
      <c r="N46" s="14">
        <f t="shared" si="5"/>
        <v>44.107744107744104</v>
      </c>
      <c r="O46" s="14">
        <f t="shared" si="6"/>
        <v>89.726027397260282</v>
      </c>
    </row>
    <row r="47" spans="1:15" x14ac:dyDescent="0.35">
      <c r="A47" s="27"/>
      <c r="B47" s="12" t="s">
        <v>223</v>
      </c>
      <c r="C47" s="13">
        <v>2</v>
      </c>
      <c r="D47" s="13">
        <v>77</v>
      </c>
      <c r="E47" s="13">
        <v>63</v>
      </c>
      <c r="F47" s="13">
        <v>1</v>
      </c>
      <c r="G47" s="13">
        <v>23</v>
      </c>
      <c r="H47" s="13">
        <v>20</v>
      </c>
      <c r="I47" s="13">
        <f t="shared" si="1"/>
        <v>3</v>
      </c>
      <c r="J47" s="13">
        <f t="shared" si="2"/>
        <v>100</v>
      </c>
      <c r="K47" s="13">
        <f t="shared" si="3"/>
        <v>83</v>
      </c>
      <c r="L47" s="13">
        <v>306</v>
      </c>
      <c r="M47" s="14">
        <f t="shared" si="4"/>
        <v>32.679738562091501</v>
      </c>
      <c r="N47" s="14">
        <f t="shared" si="5"/>
        <v>27.124183006535947</v>
      </c>
      <c r="O47" s="14">
        <f t="shared" si="6"/>
        <v>83</v>
      </c>
    </row>
    <row r="48" spans="1:15" x14ac:dyDescent="0.35">
      <c r="A48" s="27"/>
      <c r="B48" s="12" t="s">
        <v>224</v>
      </c>
      <c r="C48" s="13">
        <v>2</v>
      </c>
      <c r="D48" s="13">
        <v>89</v>
      </c>
      <c r="E48" s="13">
        <v>79</v>
      </c>
      <c r="F48" s="13">
        <v>0</v>
      </c>
      <c r="G48" s="13">
        <v>0</v>
      </c>
      <c r="H48" s="13"/>
      <c r="I48" s="13">
        <f t="shared" si="1"/>
        <v>2</v>
      </c>
      <c r="J48" s="13">
        <f t="shared" si="2"/>
        <v>89</v>
      </c>
      <c r="K48" s="13">
        <f t="shared" si="3"/>
        <v>79</v>
      </c>
      <c r="L48" s="13">
        <v>183</v>
      </c>
      <c r="M48" s="14">
        <f t="shared" si="4"/>
        <v>48.633879781420767</v>
      </c>
      <c r="N48" s="14">
        <f t="shared" si="5"/>
        <v>43.169398907103826</v>
      </c>
      <c r="O48" s="14">
        <f t="shared" si="6"/>
        <v>88.764044943820224</v>
      </c>
    </row>
    <row r="49" spans="1:15" ht="26" x14ac:dyDescent="0.35">
      <c r="A49" s="27"/>
      <c r="B49" s="15" t="s">
        <v>225</v>
      </c>
      <c r="C49" s="13">
        <v>3</v>
      </c>
      <c r="D49" s="13">
        <v>195</v>
      </c>
      <c r="E49" s="13">
        <v>174</v>
      </c>
      <c r="F49" s="13">
        <v>3</v>
      </c>
      <c r="G49" s="13">
        <v>109</v>
      </c>
      <c r="H49" s="13">
        <v>68</v>
      </c>
      <c r="I49" s="13">
        <f t="shared" si="1"/>
        <v>6</v>
      </c>
      <c r="J49" s="13">
        <f t="shared" si="2"/>
        <v>304</v>
      </c>
      <c r="K49" s="13">
        <f t="shared" si="3"/>
        <v>242</v>
      </c>
      <c r="L49" s="13">
        <v>510</v>
      </c>
      <c r="M49" s="14">
        <f t="shared" si="4"/>
        <v>59.607843137254903</v>
      </c>
      <c r="N49" s="14">
        <f t="shared" si="5"/>
        <v>47.450980392156858</v>
      </c>
      <c r="O49" s="14">
        <f t="shared" si="6"/>
        <v>79.60526315789474</v>
      </c>
    </row>
    <row r="50" spans="1:15" ht="26" x14ac:dyDescent="0.35">
      <c r="A50" s="27"/>
      <c r="B50" s="15" t="s">
        <v>226</v>
      </c>
      <c r="C50" s="13">
        <v>1</v>
      </c>
      <c r="D50" s="13">
        <v>69</v>
      </c>
      <c r="E50" s="13">
        <v>45</v>
      </c>
      <c r="F50" s="13">
        <v>1</v>
      </c>
      <c r="G50" s="13">
        <v>20</v>
      </c>
      <c r="H50" s="13">
        <v>13</v>
      </c>
      <c r="I50" s="13">
        <f t="shared" si="1"/>
        <v>2</v>
      </c>
      <c r="J50" s="13">
        <f t="shared" si="2"/>
        <v>89</v>
      </c>
      <c r="K50" s="13">
        <f t="shared" si="3"/>
        <v>58</v>
      </c>
      <c r="L50" s="13">
        <v>141</v>
      </c>
      <c r="M50" s="14">
        <f t="shared" si="4"/>
        <v>63.12056737588653</v>
      </c>
      <c r="N50" s="14">
        <f t="shared" si="5"/>
        <v>41.134751773049643</v>
      </c>
      <c r="O50" s="14">
        <f t="shared" si="6"/>
        <v>65.168539325842701</v>
      </c>
    </row>
    <row r="51" spans="1:15" s="19" customFormat="1" x14ac:dyDescent="0.35">
      <c r="A51" s="16" t="s">
        <v>227</v>
      </c>
      <c r="B51" s="16"/>
      <c r="C51" s="17">
        <f>SUM(C45:C50)</f>
        <v>14</v>
      </c>
      <c r="D51" s="17">
        <f t="shared" ref="D51:L51" si="11">SUM(D45:D50)</f>
        <v>694</v>
      </c>
      <c r="E51" s="17">
        <f t="shared" si="11"/>
        <v>590</v>
      </c>
      <c r="F51" s="17">
        <f t="shared" si="11"/>
        <v>6</v>
      </c>
      <c r="G51" s="17">
        <f t="shared" si="11"/>
        <v>172</v>
      </c>
      <c r="H51" s="17">
        <f t="shared" si="11"/>
        <v>120</v>
      </c>
      <c r="I51" s="17">
        <f t="shared" si="11"/>
        <v>20</v>
      </c>
      <c r="J51" s="17">
        <f t="shared" si="11"/>
        <v>866</v>
      </c>
      <c r="K51" s="17">
        <f t="shared" si="11"/>
        <v>710</v>
      </c>
      <c r="L51" s="17">
        <f t="shared" si="11"/>
        <v>1725</v>
      </c>
      <c r="M51" s="18">
        <f t="shared" si="4"/>
        <v>50.20289855072464</v>
      </c>
      <c r="N51" s="18">
        <f t="shared" si="5"/>
        <v>41.159420289855071</v>
      </c>
      <c r="O51" s="18">
        <f t="shared" si="6"/>
        <v>81.986143187066972</v>
      </c>
    </row>
    <row r="52" spans="1:15" x14ac:dyDescent="0.35">
      <c r="A52" s="27" t="s">
        <v>369</v>
      </c>
      <c r="B52" s="12" t="s">
        <v>228</v>
      </c>
      <c r="C52" s="13">
        <v>6</v>
      </c>
      <c r="D52" s="13">
        <v>363</v>
      </c>
      <c r="E52" s="13">
        <v>289</v>
      </c>
      <c r="F52" s="13">
        <v>5</v>
      </c>
      <c r="G52" s="13">
        <v>66</v>
      </c>
      <c r="H52" s="13">
        <v>58</v>
      </c>
      <c r="I52" s="13">
        <f t="shared" si="1"/>
        <v>11</v>
      </c>
      <c r="J52" s="13">
        <f t="shared" si="2"/>
        <v>429</v>
      </c>
      <c r="K52" s="13">
        <f t="shared" si="3"/>
        <v>347</v>
      </c>
      <c r="L52" s="13">
        <v>732</v>
      </c>
      <c r="M52" s="14">
        <f t="shared" si="4"/>
        <v>58.606557377049185</v>
      </c>
      <c r="N52" s="14">
        <f t="shared" si="5"/>
        <v>47.404371584699454</v>
      </c>
      <c r="O52" s="14">
        <f t="shared" si="6"/>
        <v>80.885780885780889</v>
      </c>
    </row>
    <row r="53" spans="1:15" x14ac:dyDescent="0.35">
      <c r="A53" s="27"/>
      <c r="B53" s="12" t="s">
        <v>229</v>
      </c>
      <c r="C53" s="13">
        <v>1</v>
      </c>
      <c r="D53" s="13">
        <v>54</v>
      </c>
      <c r="E53" s="13">
        <v>54</v>
      </c>
      <c r="F53" s="13">
        <v>0</v>
      </c>
      <c r="G53" s="13">
        <v>0</v>
      </c>
      <c r="H53" s="13"/>
      <c r="I53" s="13">
        <f t="shared" si="1"/>
        <v>1</v>
      </c>
      <c r="J53" s="13">
        <f t="shared" si="2"/>
        <v>54</v>
      </c>
      <c r="K53" s="13">
        <f t="shared" si="3"/>
        <v>54</v>
      </c>
      <c r="L53" s="13">
        <v>181</v>
      </c>
      <c r="M53" s="14">
        <f t="shared" si="4"/>
        <v>29.834254143646412</v>
      </c>
      <c r="N53" s="14">
        <f t="shared" si="5"/>
        <v>29.834254143646412</v>
      </c>
      <c r="O53" s="14">
        <f t="shared" si="6"/>
        <v>100</v>
      </c>
    </row>
    <row r="54" spans="1:15" x14ac:dyDescent="0.35">
      <c r="A54" s="27"/>
      <c r="B54" s="12" t="s">
        <v>230</v>
      </c>
      <c r="C54" s="13">
        <v>3</v>
      </c>
      <c r="D54" s="13">
        <v>76</v>
      </c>
      <c r="E54" s="13">
        <v>68</v>
      </c>
      <c r="F54" s="13">
        <v>3</v>
      </c>
      <c r="G54" s="13">
        <v>36</v>
      </c>
      <c r="H54" s="13">
        <v>28</v>
      </c>
      <c r="I54" s="13">
        <f t="shared" si="1"/>
        <v>6</v>
      </c>
      <c r="J54" s="13">
        <f t="shared" si="2"/>
        <v>112</v>
      </c>
      <c r="K54" s="13">
        <f t="shared" si="3"/>
        <v>96</v>
      </c>
      <c r="L54" s="13">
        <v>230</v>
      </c>
      <c r="M54" s="14">
        <f t="shared" si="4"/>
        <v>48.695652173913047</v>
      </c>
      <c r="N54" s="14">
        <f t="shared" si="5"/>
        <v>41.739130434782609</v>
      </c>
      <c r="O54" s="14">
        <f t="shared" si="6"/>
        <v>85.714285714285708</v>
      </c>
    </row>
    <row r="55" spans="1:15" x14ac:dyDescent="0.35">
      <c r="A55" s="27"/>
      <c r="B55" s="12" t="s">
        <v>231</v>
      </c>
      <c r="C55" s="13">
        <v>5</v>
      </c>
      <c r="D55" s="13">
        <v>190</v>
      </c>
      <c r="E55" s="13">
        <v>153</v>
      </c>
      <c r="F55" s="13">
        <v>2</v>
      </c>
      <c r="G55" s="13">
        <v>73</v>
      </c>
      <c r="H55" s="13">
        <v>65</v>
      </c>
      <c r="I55" s="13">
        <f t="shared" si="1"/>
        <v>7</v>
      </c>
      <c r="J55" s="13">
        <f t="shared" si="2"/>
        <v>263</v>
      </c>
      <c r="K55" s="13">
        <f t="shared" si="3"/>
        <v>218</v>
      </c>
      <c r="L55" s="13">
        <v>700</v>
      </c>
      <c r="M55" s="14">
        <f t="shared" si="4"/>
        <v>37.571428571428569</v>
      </c>
      <c r="N55" s="14">
        <f t="shared" si="5"/>
        <v>31.142857142857146</v>
      </c>
      <c r="O55" s="14">
        <f t="shared" si="6"/>
        <v>82.889733840304174</v>
      </c>
    </row>
    <row r="56" spans="1:15" x14ac:dyDescent="0.35">
      <c r="A56" s="27"/>
      <c r="B56" s="12" t="s">
        <v>232</v>
      </c>
      <c r="C56" s="13">
        <v>5</v>
      </c>
      <c r="D56" s="13">
        <v>184</v>
      </c>
      <c r="E56" s="13">
        <v>156</v>
      </c>
      <c r="F56" s="13">
        <v>1</v>
      </c>
      <c r="G56" s="13">
        <v>27</v>
      </c>
      <c r="H56" s="13">
        <v>27</v>
      </c>
      <c r="I56" s="13">
        <f t="shared" si="1"/>
        <v>6</v>
      </c>
      <c r="J56" s="13">
        <f t="shared" si="2"/>
        <v>211</v>
      </c>
      <c r="K56" s="13">
        <f t="shared" si="3"/>
        <v>183</v>
      </c>
      <c r="L56" s="13">
        <v>392</v>
      </c>
      <c r="M56" s="14">
        <f t="shared" si="4"/>
        <v>53.826530612244895</v>
      </c>
      <c r="N56" s="14">
        <f t="shared" si="5"/>
        <v>46.683673469387756</v>
      </c>
      <c r="O56" s="14">
        <f t="shared" si="6"/>
        <v>86.729857819905206</v>
      </c>
    </row>
    <row r="57" spans="1:15" s="19" customFormat="1" x14ac:dyDescent="0.35">
      <c r="A57" s="16" t="s">
        <v>233</v>
      </c>
      <c r="B57" s="16"/>
      <c r="C57" s="17">
        <f>SUM(C52:C56)</f>
        <v>20</v>
      </c>
      <c r="D57" s="17">
        <f t="shared" ref="D57:L57" si="12">SUM(D52:D56)</f>
        <v>867</v>
      </c>
      <c r="E57" s="17">
        <f t="shared" si="12"/>
        <v>720</v>
      </c>
      <c r="F57" s="17">
        <f t="shared" si="12"/>
        <v>11</v>
      </c>
      <c r="G57" s="17">
        <f t="shared" si="12"/>
        <v>202</v>
      </c>
      <c r="H57" s="17">
        <f t="shared" si="12"/>
        <v>178</v>
      </c>
      <c r="I57" s="17">
        <f t="shared" si="12"/>
        <v>31</v>
      </c>
      <c r="J57" s="17">
        <f t="shared" si="12"/>
        <v>1069</v>
      </c>
      <c r="K57" s="17">
        <f t="shared" si="12"/>
        <v>898</v>
      </c>
      <c r="L57" s="17">
        <f t="shared" si="12"/>
        <v>2235</v>
      </c>
      <c r="M57" s="18">
        <f t="shared" si="4"/>
        <v>47.829977628635348</v>
      </c>
      <c r="N57" s="18">
        <f t="shared" si="5"/>
        <v>40.178970917225953</v>
      </c>
      <c r="O57" s="18">
        <f t="shared" si="6"/>
        <v>84.00374181478017</v>
      </c>
    </row>
    <row r="58" spans="1:15" x14ac:dyDescent="0.35">
      <c r="A58" s="27" t="s">
        <v>370</v>
      </c>
      <c r="B58" s="12" t="s">
        <v>235</v>
      </c>
      <c r="C58" s="13">
        <v>1</v>
      </c>
      <c r="D58" s="13">
        <v>18</v>
      </c>
      <c r="E58" s="13">
        <v>17</v>
      </c>
      <c r="F58" s="13">
        <v>0</v>
      </c>
      <c r="G58" s="13">
        <v>0</v>
      </c>
      <c r="H58" s="13"/>
      <c r="I58" s="13">
        <f t="shared" si="1"/>
        <v>1</v>
      </c>
      <c r="J58" s="13">
        <f t="shared" si="2"/>
        <v>18</v>
      </c>
      <c r="K58" s="13">
        <f t="shared" si="3"/>
        <v>17</v>
      </c>
      <c r="L58" s="13">
        <v>84</v>
      </c>
      <c r="M58" s="14">
        <f t="shared" si="4"/>
        <v>21.428571428571427</v>
      </c>
      <c r="N58" s="14">
        <f t="shared" si="5"/>
        <v>20.238095238095237</v>
      </c>
      <c r="O58" s="14">
        <f t="shared" si="6"/>
        <v>94.444444444444443</v>
      </c>
    </row>
    <row r="59" spans="1:15" x14ac:dyDescent="0.35">
      <c r="A59" s="27"/>
      <c r="B59" s="12" t="s">
        <v>236</v>
      </c>
      <c r="C59" s="13">
        <v>1</v>
      </c>
      <c r="D59" s="13">
        <v>14</v>
      </c>
      <c r="E59" s="13">
        <v>16</v>
      </c>
      <c r="F59" s="13">
        <v>0</v>
      </c>
      <c r="G59" s="13">
        <v>0</v>
      </c>
      <c r="H59" s="13"/>
      <c r="I59" s="13">
        <f t="shared" si="1"/>
        <v>1</v>
      </c>
      <c r="J59" s="13">
        <f t="shared" si="2"/>
        <v>14</v>
      </c>
      <c r="K59" s="13">
        <f t="shared" si="3"/>
        <v>16</v>
      </c>
      <c r="L59" s="13">
        <v>66</v>
      </c>
      <c r="M59" s="14">
        <f t="shared" si="4"/>
        <v>21.212121212121211</v>
      </c>
      <c r="N59" s="14">
        <f t="shared" si="5"/>
        <v>24.242424242424242</v>
      </c>
      <c r="O59" s="14">
        <f t="shared" si="6"/>
        <v>114.28571428571428</v>
      </c>
    </row>
    <row r="60" spans="1:15" x14ac:dyDescent="0.35">
      <c r="A60" s="27"/>
      <c r="B60" s="12" t="s">
        <v>237</v>
      </c>
      <c r="C60" s="13">
        <v>1</v>
      </c>
      <c r="D60" s="13">
        <v>42</v>
      </c>
      <c r="E60" s="13">
        <v>39</v>
      </c>
      <c r="F60" s="13">
        <v>0</v>
      </c>
      <c r="G60" s="13">
        <v>0</v>
      </c>
      <c r="H60" s="13"/>
      <c r="I60" s="13">
        <f t="shared" si="1"/>
        <v>1</v>
      </c>
      <c r="J60" s="13">
        <f t="shared" si="2"/>
        <v>42</v>
      </c>
      <c r="K60" s="13">
        <f t="shared" si="3"/>
        <v>39</v>
      </c>
      <c r="L60" s="13">
        <v>109</v>
      </c>
      <c r="M60" s="14">
        <f t="shared" si="4"/>
        <v>38.532110091743121</v>
      </c>
      <c r="N60" s="14">
        <f t="shared" si="5"/>
        <v>35.779816513761467</v>
      </c>
      <c r="O60" s="14">
        <f t="shared" si="6"/>
        <v>92.857142857142861</v>
      </c>
    </row>
    <row r="61" spans="1:15" x14ac:dyDescent="0.35">
      <c r="A61" s="27"/>
      <c r="B61" s="12" t="s">
        <v>238</v>
      </c>
      <c r="C61" s="13">
        <v>3</v>
      </c>
      <c r="D61" s="13">
        <v>169</v>
      </c>
      <c r="E61" s="13">
        <v>131</v>
      </c>
      <c r="F61" s="13">
        <v>3</v>
      </c>
      <c r="G61" s="13">
        <v>70</v>
      </c>
      <c r="H61" s="13">
        <v>50</v>
      </c>
      <c r="I61" s="13">
        <f t="shared" si="1"/>
        <v>6</v>
      </c>
      <c r="J61" s="13">
        <f t="shared" si="2"/>
        <v>239</v>
      </c>
      <c r="K61" s="13">
        <f t="shared" si="3"/>
        <v>181</v>
      </c>
      <c r="L61" s="13">
        <v>291</v>
      </c>
      <c r="M61" s="14">
        <f t="shared" si="4"/>
        <v>82.130584192439855</v>
      </c>
      <c r="N61" s="14">
        <f t="shared" si="5"/>
        <v>62.199312714776632</v>
      </c>
      <c r="O61" s="14">
        <f t="shared" si="6"/>
        <v>75.73221757322176</v>
      </c>
    </row>
    <row r="62" spans="1:15" x14ac:dyDescent="0.35">
      <c r="A62" s="27"/>
      <c r="B62" s="12" t="s">
        <v>239</v>
      </c>
      <c r="C62" s="13">
        <v>5</v>
      </c>
      <c r="D62" s="13">
        <v>118</v>
      </c>
      <c r="E62" s="13">
        <v>88</v>
      </c>
      <c r="F62" s="13">
        <v>3</v>
      </c>
      <c r="G62" s="13">
        <v>31</v>
      </c>
      <c r="H62" s="13">
        <v>33</v>
      </c>
      <c r="I62" s="13">
        <f t="shared" si="1"/>
        <v>8</v>
      </c>
      <c r="J62" s="13">
        <f t="shared" si="2"/>
        <v>149</v>
      </c>
      <c r="K62" s="13">
        <f t="shared" si="3"/>
        <v>121</v>
      </c>
      <c r="L62" s="13">
        <v>311</v>
      </c>
      <c r="M62" s="14">
        <f t="shared" si="4"/>
        <v>47.90996784565916</v>
      </c>
      <c r="N62" s="14">
        <f t="shared" si="5"/>
        <v>38.90675241157556</v>
      </c>
      <c r="O62" s="14">
        <f t="shared" si="6"/>
        <v>81.208053691275168</v>
      </c>
    </row>
    <row r="63" spans="1:15" ht="26" x14ac:dyDescent="0.35">
      <c r="A63" s="27"/>
      <c r="B63" s="15" t="s">
        <v>234</v>
      </c>
      <c r="C63" s="13">
        <v>7</v>
      </c>
      <c r="D63" s="13">
        <v>335</v>
      </c>
      <c r="E63" s="13">
        <v>285</v>
      </c>
      <c r="F63" s="13">
        <v>5</v>
      </c>
      <c r="G63" s="13">
        <v>90</v>
      </c>
      <c r="H63" s="13">
        <v>77</v>
      </c>
      <c r="I63" s="13">
        <f t="shared" si="1"/>
        <v>12</v>
      </c>
      <c r="J63" s="13">
        <f t="shared" si="2"/>
        <v>425</v>
      </c>
      <c r="K63" s="13">
        <f t="shared" si="3"/>
        <v>362</v>
      </c>
      <c r="L63" s="13">
        <v>632</v>
      </c>
      <c r="M63" s="14">
        <f t="shared" si="4"/>
        <v>67.24683544303798</v>
      </c>
      <c r="N63" s="14">
        <f t="shared" si="5"/>
        <v>57.278481012658233</v>
      </c>
      <c r="O63" s="14">
        <f t="shared" si="6"/>
        <v>85.176470588235304</v>
      </c>
    </row>
    <row r="64" spans="1:15" s="19" customFormat="1" x14ac:dyDescent="0.35">
      <c r="A64" s="16" t="s">
        <v>240</v>
      </c>
      <c r="B64" s="16"/>
      <c r="C64" s="17">
        <f>SUM(C58:C63)</f>
        <v>18</v>
      </c>
      <c r="D64" s="17">
        <f t="shared" ref="D64:L64" si="13">SUM(D58:D63)</f>
        <v>696</v>
      </c>
      <c r="E64" s="17">
        <f t="shared" si="13"/>
        <v>576</v>
      </c>
      <c r="F64" s="17">
        <f t="shared" si="13"/>
        <v>11</v>
      </c>
      <c r="G64" s="17">
        <f t="shared" si="13"/>
        <v>191</v>
      </c>
      <c r="H64" s="17">
        <f t="shared" si="13"/>
        <v>160</v>
      </c>
      <c r="I64" s="17">
        <f t="shared" si="13"/>
        <v>29</v>
      </c>
      <c r="J64" s="17">
        <f t="shared" si="13"/>
        <v>887</v>
      </c>
      <c r="K64" s="17">
        <f t="shared" si="13"/>
        <v>736</v>
      </c>
      <c r="L64" s="17">
        <f t="shared" si="13"/>
        <v>1493</v>
      </c>
      <c r="M64" s="18">
        <f t="shared" si="4"/>
        <v>59.410582719356995</v>
      </c>
      <c r="N64" s="18">
        <f t="shared" si="5"/>
        <v>49.296718017414605</v>
      </c>
      <c r="O64" s="18">
        <f t="shared" si="6"/>
        <v>82.976324689966177</v>
      </c>
    </row>
    <row r="65" spans="1:15" s="19" customFormat="1" x14ac:dyDescent="0.35">
      <c r="A65" s="16" t="s">
        <v>351</v>
      </c>
      <c r="B65" s="16"/>
      <c r="C65" s="17">
        <f>SUM(C64,C57,C51,C44,C28,C17,C15)</f>
        <v>181</v>
      </c>
      <c r="D65" s="17">
        <f t="shared" ref="D65:L65" si="14">SUM(D64,D57,D51,D44,D28,D17,D15)</f>
        <v>7907</v>
      </c>
      <c r="E65" s="17">
        <f t="shared" si="14"/>
        <v>7099</v>
      </c>
      <c r="F65" s="17">
        <f t="shared" si="14"/>
        <v>127</v>
      </c>
      <c r="G65" s="17">
        <f t="shared" si="14"/>
        <v>2509</v>
      </c>
      <c r="H65" s="17">
        <f t="shared" si="14"/>
        <v>2316</v>
      </c>
      <c r="I65" s="17">
        <f t="shared" si="14"/>
        <v>308</v>
      </c>
      <c r="J65" s="17">
        <f t="shared" si="14"/>
        <v>10416</v>
      </c>
      <c r="K65" s="17">
        <f t="shared" si="14"/>
        <v>9415</v>
      </c>
      <c r="L65" s="17">
        <f t="shared" si="14"/>
        <v>20815</v>
      </c>
      <c r="M65" s="18">
        <f t="shared" si="4"/>
        <v>50.040835935623349</v>
      </c>
      <c r="N65" s="18">
        <f t="shared" si="5"/>
        <v>45.231803987509004</v>
      </c>
      <c r="O65" s="18">
        <f t="shared" si="6"/>
        <v>90.38978494623656</v>
      </c>
    </row>
  </sheetData>
  <mergeCells count="15">
    <mergeCell ref="A1:A2"/>
    <mergeCell ref="B1:B2"/>
    <mergeCell ref="A58:A63"/>
    <mergeCell ref="A31:A43"/>
    <mergeCell ref="A45:A50"/>
    <mergeCell ref="A52:A56"/>
    <mergeCell ref="A3:A14"/>
    <mergeCell ref="A18:A27"/>
    <mergeCell ref="N1:N2"/>
    <mergeCell ref="O1:O2"/>
    <mergeCell ref="C1:E1"/>
    <mergeCell ref="F1:H1"/>
    <mergeCell ref="I1:K1"/>
    <mergeCell ref="L1:L2"/>
    <mergeCell ref="M1:M2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F517-5AA5-4F06-BBED-4B65FD4858D7}">
  <dimension ref="A1:O27"/>
  <sheetViews>
    <sheetView workbookViewId="0">
      <selection sqref="A1:O27"/>
    </sheetView>
  </sheetViews>
  <sheetFormatPr defaultRowHeight="14.5" x14ac:dyDescent="0.35"/>
  <cols>
    <col min="1" max="1" width="10.6328125" style="11" customWidth="1"/>
    <col min="2" max="2" width="18.6328125" style="11" customWidth="1"/>
    <col min="3" max="15" width="8.6328125" customWidth="1"/>
  </cols>
  <sheetData>
    <row r="1" spans="1:15" s="5" customFormat="1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371</v>
      </c>
      <c r="B3" s="2" t="s">
        <v>241</v>
      </c>
      <c r="C3" s="3">
        <v>2</v>
      </c>
      <c r="D3" s="3">
        <v>107</v>
      </c>
      <c r="E3" s="3">
        <v>60</v>
      </c>
      <c r="F3" s="3">
        <v>2</v>
      </c>
      <c r="G3" s="3">
        <v>84</v>
      </c>
      <c r="H3" s="3">
        <v>24</v>
      </c>
      <c r="I3" s="3">
        <f>SUM(C3,F3)</f>
        <v>4</v>
      </c>
      <c r="J3" s="3">
        <f t="shared" ref="J3:K3" si="0">SUM(D3,G3)</f>
        <v>191</v>
      </c>
      <c r="K3" s="3">
        <f t="shared" si="0"/>
        <v>84</v>
      </c>
      <c r="L3" s="3">
        <v>197</v>
      </c>
      <c r="M3" s="6">
        <f>J3/L3*100</f>
        <v>96.954314720812178</v>
      </c>
      <c r="N3" s="6">
        <f>K3/L3*100</f>
        <v>42.639593908629443</v>
      </c>
      <c r="O3" s="6">
        <f>K3/J3*100</f>
        <v>43.97905759162304</v>
      </c>
    </row>
    <row r="4" spans="1:15" x14ac:dyDescent="0.35">
      <c r="A4" s="27"/>
      <c r="B4" s="2" t="s">
        <v>242</v>
      </c>
      <c r="C4" s="3">
        <v>21</v>
      </c>
      <c r="D4" s="3">
        <v>933</v>
      </c>
      <c r="E4" s="3">
        <v>891</v>
      </c>
      <c r="F4" s="3">
        <v>16</v>
      </c>
      <c r="G4" s="3">
        <v>417</v>
      </c>
      <c r="H4" s="3">
        <v>320</v>
      </c>
      <c r="I4" s="3">
        <f t="shared" ref="I4:I25" si="1">SUM(C4,F4)</f>
        <v>37</v>
      </c>
      <c r="J4" s="3">
        <f t="shared" ref="J4:J25" si="2">SUM(D4,G4)</f>
        <v>1350</v>
      </c>
      <c r="K4" s="3">
        <f t="shared" ref="K4:K25" si="3">SUM(E4,H4)</f>
        <v>1211</v>
      </c>
      <c r="L4" s="3">
        <v>2193</v>
      </c>
      <c r="M4" s="6">
        <f t="shared" ref="M4:M27" si="4">J4/L4*100</f>
        <v>61.559507523939807</v>
      </c>
      <c r="N4" s="6">
        <f t="shared" ref="N4:N27" si="5">K4/L4*100</f>
        <v>55.221158230734154</v>
      </c>
      <c r="O4" s="6">
        <f t="shared" ref="O4:O27" si="6">K4/J4*100</f>
        <v>89.703703703703709</v>
      </c>
    </row>
    <row r="5" spans="1:15" x14ac:dyDescent="0.35">
      <c r="A5" s="27"/>
      <c r="B5" s="2" t="s">
        <v>243</v>
      </c>
      <c r="C5" s="3">
        <v>0</v>
      </c>
      <c r="D5" s="3">
        <v>0</v>
      </c>
      <c r="E5" s="3"/>
      <c r="F5" s="3">
        <v>1</v>
      </c>
      <c r="G5" s="3">
        <v>28</v>
      </c>
      <c r="H5" s="3">
        <v>7</v>
      </c>
      <c r="I5" s="3">
        <f t="shared" si="1"/>
        <v>1</v>
      </c>
      <c r="J5" s="3">
        <f t="shared" si="2"/>
        <v>28</v>
      </c>
      <c r="K5" s="3">
        <f t="shared" si="3"/>
        <v>7</v>
      </c>
      <c r="L5" s="3">
        <v>29</v>
      </c>
      <c r="M5" s="6">
        <f t="shared" si="4"/>
        <v>96.551724137931032</v>
      </c>
      <c r="N5" s="6">
        <f t="shared" si="5"/>
        <v>24.137931034482758</v>
      </c>
      <c r="O5" s="6">
        <f t="shared" si="6"/>
        <v>25</v>
      </c>
    </row>
    <row r="6" spans="1:15" x14ac:dyDescent="0.35">
      <c r="A6" s="27"/>
      <c r="B6" s="2" t="s">
        <v>244</v>
      </c>
      <c r="C6" s="3">
        <v>0</v>
      </c>
      <c r="D6" s="3">
        <v>0</v>
      </c>
      <c r="E6" s="3"/>
      <c r="F6" s="3">
        <v>1</v>
      </c>
      <c r="G6" s="3">
        <v>18</v>
      </c>
      <c r="H6" s="3">
        <v>16</v>
      </c>
      <c r="I6" s="3">
        <f t="shared" si="1"/>
        <v>1</v>
      </c>
      <c r="J6" s="3">
        <f t="shared" si="2"/>
        <v>18</v>
      </c>
      <c r="K6" s="3">
        <f t="shared" si="3"/>
        <v>16</v>
      </c>
      <c r="L6" s="3">
        <v>39</v>
      </c>
      <c r="M6" s="6">
        <f t="shared" si="4"/>
        <v>46.153846153846153</v>
      </c>
      <c r="N6" s="6">
        <f t="shared" si="5"/>
        <v>41.025641025641022</v>
      </c>
      <c r="O6" s="6">
        <f t="shared" si="6"/>
        <v>88.888888888888886</v>
      </c>
    </row>
    <row r="7" spans="1:15" x14ac:dyDescent="0.35">
      <c r="A7" s="27"/>
      <c r="B7" s="2" t="s">
        <v>245</v>
      </c>
      <c r="C7" s="3">
        <v>1</v>
      </c>
      <c r="D7" s="3">
        <v>16</v>
      </c>
      <c r="E7" s="3">
        <v>15</v>
      </c>
      <c r="F7" s="3">
        <v>0</v>
      </c>
      <c r="G7" s="3">
        <v>0</v>
      </c>
      <c r="H7" s="3"/>
      <c r="I7" s="3">
        <f t="shared" si="1"/>
        <v>1</v>
      </c>
      <c r="J7" s="3">
        <f t="shared" si="2"/>
        <v>16</v>
      </c>
      <c r="K7" s="3">
        <f t="shared" si="3"/>
        <v>15</v>
      </c>
      <c r="L7" s="3">
        <v>92</v>
      </c>
      <c r="M7" s="6">
        <f t="shared" si="4"/>
        <v>17.391304347826086</v>
      </c>
      <c r="N7" s="6">
        <f t="shared" si="5"/>
        <v>16.304347826086957</v>
      </c>
      <c r="O7" s="6">
        <f t="shared" si="6"/>
        <v>93.75</v>
      </c>
    </row>
    <row r="8" spans="1:15" x14ac:dyDescent="0.35">
      <c r="A8" s="27"/>
      <c r="B8" s="2" t="s">
        <v>246</v>
      </c>
      <c r="C8" s="3">
        <v>2</v>
      </c>
      <c r="D8" s="3">
        <v>80</v>
      </c>
      <c r="E8" s="3">
        <v>49</v>
      </c>
      <c r="F8" s="3">
        <v>1</v>
      </c>
      <c r="G8" s="3">
        <v>18</v>
      </c>
      <c r="H8" s="3">
        <v>6</v>
      </c>
      <c r="I8" s="3">
        <f t="shared" si="1"/>
        <v>3</v>
      </c>
      <c r="J8" s="3">
        <f t="shared" si="2"/>
        <v>98</v>
      </c>
      <c r="K8" s="3">
        <f t="shared" si="3"/>
        <v>55</v>
      </c>
      <c r="L8" s="3">
        <v>107</v>
      </c>
      <c r="M8" s="6">
        <f t="shared" si="4"/>
        <v>91.588785046728972</v>
      </c>
      <c r="N8" s="6">
        <f t="shared" si="5"/>
        <v>51.401869158878498</v>
      </c>
      <c r="O8" s="6">
        <f t="shared" si="6"/>
        <v>56.12244897959183</v>
      </c>
    </row>
    <row r="9" spans="1:15" x14ac:dyDescent="0.35">
      <c r="A9" s="27"/>
      <c r="B9" s="2" t="s">
        <v>247</v>
      </c>
      <c r="C9" s="3">
        <v>1</v>
      </c>
      <c r="D9" s="3">
        <v>23</v>
      </c>
      <c r="E9" s="3">
        <v>12</v>
      </c>
      <c r="F9" s="3">
        <v>1</v>
      </c>
      <c r="G9" s="3">
        <v>15</v>
      </c>
      <c r="H9" s="3">
        <v>11</v>
      </c>
      <c r="I9" s="3">
        <f t="shared" si="1"/>
        <v>2</v>
      </c>
      <c r="J9" s="3">
        <f t="shared" si="2"/>
        <v>38</v>
      </c>
      <c r="K9" s="3">
        <f t="shared" si="3"/>
        <v>23</v>
      </c>
      <c r="L9" s="3">
        <v>36</v>
      </c>
      <c r="M9" s="6">
        <f t="shared" si="4"/>
        <v>105.55555555555556</v>
      </c>
      <c r="N9" s="6">
        <f t="shared" si="5"/>
        <v>63.888888888888886</v>
      </c>
      <c r="O9" s="6">
        <f t="shared" si="6"/>
        <v>60.526315789473685</v>
      </c>
    </row>
    <row r="10" spans="1:15" s="9" customFormat="1" x14ac:dyDescent="0.35">
      <c r="A10" s="4" t="s">
        <v>248</v>
      </c>
      <c r="B10" s="4"/>
      <c r="C10" s="7">
        <f>SUM(C3:C9)</f>
        <v>27</v>
      </c>
      <c r="D10" s="7">
        <f t="shared" ref="D10:L10" si="7">SUM(D3:D9)</f>
        <v>1159</v>
      </c>
      <c r="E10" s="7">
        <f t="shared" si="7"/>
        <v>1027</v>
      </c>
      <c r="F10" s="7">
        <f t="shared" si="7"/>
        <v>22</v>
      </c>
      <c r="G10" s="7">
        <f t="shared" si="7"/>
        <v>580</v>
      </c>
      <c r="H10" s="7">
        <f t="shared" si="7"/>
        <v>384</v>
      </c>
      <c r="I10" s="7">
        <f t="shared" si="7"/>
        <v>49</v>
      </c>
      <c r="J10" s="7">
        <f t="shared" si="7"/>
        <v>1739</v>
      </c>
      <c r="K10" s="7">
        <f t="shared" si="7"/>
        <v>1411</v>
      </c>
      <c r="L10" s="7">
        <f t="shared" si="7"/>
        <v>2693</v>
      </c>
      <c r="M10" s="8">
        <f t="shared" si="4"/>
        <v>64.574823616784258</v>
      </c>
      <c r="N10" s="8">
        <f t="shared" si="5"/>
        <v>52.395098403267724</v>
      </c>
      <c r="O10" s="8">
        <f t="shared" si="6"/>
        <v>81.138585393904535</v>
      </c>
    </row>
    <row r="11" spans="1:15" x14ac:dyDescent="0.35">
      <c r="A11" s="27" t="s">
        <v>372</v>
      </c>
      <c r="B11" s="2" t="s">
        <v>249</v>
      </c>
      <c r="C11" s="3">
        <v>1</v>
      </c>
      <c r="D11" s="3">
        <v>52</v>
      </c>
      <c r="E11" s="3">
        <v>52</v>
      </c>
      <c r="F11" s="3">
        <v>2</v>
      </c>
      <c r="G11" s="3">
        <v>27</v>
      </c>
      <c r="H11" s="3">
        <v>16</v>
      </c>
      <c r="I11" s="3">
        <f t="shared" si="1"/>
        <v>3</v>
      </c>
      <c r="J11" s="3">
        <f t="shared" si="2"/>
        <v>79</v>
      </c>
      <c r="K11" s="3">
        <f t="shared" si="3"/>
        <v>68</v>
      </c>
      <c r="L11" s="3">
        <v>225</v>
      </c>
      <c r="M11" s="6">
        <f t="shared" si="4"/>
        <v>35.111111111111107</v>
      </c>
      <c r="N11" s="6">
        <f t="shared" si="5"/>
        <v>30.222222222222221</v>
      </c>
      <c r="O11" s="6">
        <f t="shared" si="6"/>
        <v>86.075949367088612</v>
      </c>
    </row>
    <row r="12" spans="1:15" x14ac:dyDescent="0.35">
      <c r="A12" s="27"/>
      <c r="B12" s="2" t="s">
        <v>250</v>
      </c>
      <c r="C12" s="3">
        <v>4</v>
      </c>
      <c r="D12" s="3">
        <v>224</v>
      </c>
      <c r="E12" s="3">
        <v>173</v>
      </c>
      <c r="F12" s="3">
        <v>2</v>
      </c>
      <c r="G12" s="3">
        <v>36</v>
      </c>
      <c r="H12" s="3">
        <v>23</v>
      </c>
      <c r="I12" s="3">
        <f t="shared" si="1"/>
        <v>6</v>
      </c>
      <c r="J12" s="3">
        <f t="shared" si="2"/>
        <v>260</v>
      </c>
      <c r="K12" s="3">
        <f t="shared" si="3"/>
        <v>196</v>
      </c>
      <c r="L12" s="3">
        <v>720</v>
      </c>
      <c r="M12" s="6">
        <f t="shared" si="4"/>
        <v>36.111111111111107</v>
      </c>
      <c r="N12" s="6">
        <f t="shared" si="5"/>
        <v>27.222222222222221</v>
      </c>
      <c r="O12" s="6">
        <f t="shared" si="6"/>
        <v>75.384615384615387</v>
      </c>
    </row>
    <row r="13" spans="1:15" x14ac:dyDescent="0.35">
      <c r="A13" s="27"/>
      <c r="B13" s="2" t="s">
        <v>251</v>
      </c>
      <c r="C13" s="3">
        <v>1</v>
      </c>
      <c r="D13" s="3">
        <v>66</v>
      </c>
      <c r="E13" s="3">
        <v>51</v>
      </c>
      <c r="F13" s="3">
        <v>0</v>
      </c>
      <c r="G13" s="3">
        <v>0</v>
      </c>
      <c r="H13" s="3"/>
      <c r="I13" s="3">
        <f t="shared" si="1"/>
        <v>1</v>
      </c>
      <c r="J13" s="3">
        <f t="shared" si="2"/>
        <v>66</v>
      </c>
      <c r="K13" s="3">
        <f t="shared" si="3"/>
        <v>51</v>
      </c>
      <c r="L13" s="3">
        <v>202</v>
      </c>
      <c r="M13" s="6">
        <f t="shared" si="4"/>
        <v>32.673267326732677</v>
      </c>
      <c r="N13" s="6">
        <f t="shared" si="5"/>
        <v>25.247524752475247</v>
      </c>
      <c r="O13" s="6">
        <f t="shared" si="6"/>
        <v>77.272727272727266</v>
      </c>
    </row>
    <row r="14" spans="1:15" x14ac:dyDescent="0.35">
      <c r="A14" s="27"/>
      <c r="B14" s="2" t="s">
        <v>252</v>
      </c>
      <c r="C14" s="3">
        <v>2</v>
      </c>
      <c r="D14" s="3">
        <v>91</v>
      </c>
      <c r="E14" s="3">
        <v>91</v>
      </c>
      <c r="F14" s="3">
        <v>0</v>
      </c>
      <c r="G14" s="3">
        <v>0</v>
      </c>
      <c r="H14" s="3"/>
      <c r="I14" s="3">
        <f t="shared" si="1"/>
        <v>2</v>
      </c>
      <c r="J14" s="3">
        <f t="shared" si="2"/>
        <v>91</v>
      </c>
      <c r="K14" s="3">
        <f t="shared" si="3"/>
        <v>91</v>
      </c>
      <c r="L14" s="3">
        <v>219</v>
      </c>
      <c r="M14" s="6">
        <f t="shared" si="4"/>
        <v>41.55251141552511</v>
      </c>
      <c r="N14" s="6">
        <f t="shared" si="5"/>
        <v>41.55251141552511</v>
      </c>
      <c r="O14" s="6">
        <f t="shared" si="6"/>
        <v>100</v>
      </c>
    </row>
    <row r="15" spans="1:15" x14ac:dyDescent="0.35">
      <c r="A15" s="27"/>
      <c r="B15" s="2" t="s">
        <v>253</v>
      </c>
      <c r="C15" s="3">
        <v>0</v>
      </c>
      <c r="D15" s="3">
        <v>0</v>
      </c>
      <c r="E15" s="3"/>
      <c r="F15" s="3">
        <v>1</v>
      </c>
      <c r="G15" s="3">
        <v>14</v>
      </c>
      <c r="H15" s="3">
        <v>14</v>
      </c>
      <c r="I15" s="3">
        <f t="shared" si="1"/>
        <v>1</v>
      </c>
      <c r="J15" s="3">
        <f t="shared" si="2"/>
        <v>14</v>
      </c>
      <c r="K15" s="3">
        <f t="shared" si="3"/>
        <v>14</v>
      </c>
      <c r="L15" s="3">
        <v>147</v>
      </c>
      <c r="M15" s="6">
        <f t="shared" si="4"/>
        <v>9.5238095238095237</v>
      </c>
      <c r="N15" s="6">
        <f t="shared" si="5"/>
        <v>9.5238095238095237</v>
      </c>
      <c r="O15" s="6">
        <f t="shared" si="6"/>
        <v>100</v>
      </c>
    </row>
    <row r="16" spans="1:15" s="9" customFormat="1" x14ac:dyDescent="0.35">
      <c r="A16" s="4" t="s">
        <v>254</v>
      </c>
      <c r="B16" s="4"/>
      <c r="C16" s="7">
        <f>SUM(C11:C15)</f>
        <v>8</v>
      </c>
      <c r="D16" s="7">
        <f t="shared" ref="D16:L16" si="8">SUM(D11:D15)</f>
        <v>433</v>
      </c>
      <c r="E16" s="7">
        <f t="shared" si="8"/>
        <v>367</v>
      </c>
      <c r="F16" s="7">
        <f t="shared" si="8"/>
        <v>5</v>
      </c>
      <c r="G16" s="7">
        <f t="shared" si="8"/>
        <v>77</v>
      </c>
      <c r="H16" s="7">
        <f t="shared" si="8"/>
        <v>53</v>
      </c>
      <c r="I16" s="7">
        <f t="shared" si="8"/>
        <v>13</v>
      </c>
      <c r="J16" s="7">
        <f t="shared" si="8"/>
        <v>510</v>
      </c>
      <c r="K16" s="7">
        <f t="shared" si="8"/>
        <v>420</v>
      </c>
      <c r="L16" s="7">
        <f t="shared" si="8"/>
        <v>1513</v>
      </c>
      <c r="M16" s="8">
        <f t="shared" si="4"/>
        <v>33.707865168539328</v>
      </c>
      <c r="N16" s="8">
        <f t="shared" si="5"/>
        <v>27.759418374091211</v>
      </c>
      <c r="O16" s="8">
        <f t="shared" si="6"/>
        <v>82.35294117647058</v>
      </c>
    </row>
    <row r="17" spans="1:15" x14ac:dyDescent="0.35">
      <c r="A17" s="27" t="s">
        <v>373</v>
      </c>
      <c r="B17" s="2" t="s">
        <v>255</v>
      </c>
      <c r="C17" s="3">
        <v>0</v>
      </c>
      <c r="D17" s="3">
        <v>0</v>
      </c>
      <c r="E17" s="3"/>
      <c r="F17" s="3">
        <v>5</v>
      </c>
      <c r="G17" s="3">
        <v>122</v>
      </c>
      <c r="H17" s="3">
        <v>101</v>
      </c>
      <c r="I17" s="3">
        <f t="shared" si="1"/>
        <v>5</v>
      </c>
      <c r="J17" s="3">
        <f t="shared" si="2"/>
        <v>122</v>
      </c>
      <c r="K17" s="3">
        <f t="shared" si="3"/>
        <v>101</v>
      </c>
      <c r="L17" s="3">
        <v>356</v>
      </c>
      <c r="M17" s="6">
        <f t="shared" si="4"/>
        <v>34.269662921348313</v>
      </c>
      <c r="N17" s="6">
        <f t="shared" si="5"/>
        <v>28.370786516853936</v>
      </c>
      <c r="O17" s="6">
        <f t="shared" si="6"/>
        <v>82.786885245901644</v>
      </c>
    </row>
    <row r="18" spans="1:15" x14ac:dyDescent="0.35">
      <c r="A18" s="27"/>
      <c r="B18" s="2" t="s">
        <v>256</v>
      </c>
      <c r="C18" s="3">
        <v>1</v>
      </c>
      <c r="D18" s="3">
        <v>36</v>
      </c>
      <c r="E18" s="3">
        <v>36</v>
      </c>
      <c r="F18" s="3">
        <v>0</v>
      </c>
      <c r="G18" s="3">
        <v>0</v>
      </c>
      <c r="H18" s="3"/>
      <c r="I18" s="3">
        <f t="shared" si="1"/>
        <v>1</v>
      </c>
      <c r="J18" s="3">
        <f t="shared" si="2"/>
        <v>36</v>
      </c>
      <c r="K18" s="3">
        <f t="shared" si="3"/>
        <v>36</v>
      </c>
      <c r="L18" s="3">
        <v>151</v>
      </c>
      <c r="M18" s="6">
        <f t="shared" si="4"/>
        <v>23.841059602649008</v>
      </c>
      <c r="N18" s="6">
        <f t="shared" si="5"/>
        <v>23.841059602649008</v>
      </c>
      <c r="O18" s="6">
        <f t="shared" si="6"/>
        <v>100</v>
      </c>
    </row>
    <row r="19" spans="1:15" x14ac:dyDescent="0.35">
      <c r="A19" s="27"/>
      <c r="B19" s="2" t="s">
        <v>257</v>
      </c>
      <c r="C19" s="3">
        <v>3</v>
      </c>
      <c r="D19" s="3">
        <v>69</v>
      </c>
      <c r="E19" s="3">
        <v>69</v>
      </c>
      <c r="F19" s="3">
        <v>0</v>
      </c>
      <c r="G19" s="3">
        <v>0</v>
      </c>
      <c r="H19" s="3"/>
      <c r="I19" s="3">
        <f t="shared" si="1"/>
        <v>3</v>
      </c>
      <c r="J19" s="3">
        <f t="shared" si="2"/>
        <v>69</v>
      </c>
      <c r="K19" s="3">
        <f t="shared" si="3"/>
        <v>69</v>
      </c>
      <c r="L19" s="3">
        <v>320</v>
      </c>
      <c r="M19" s="6">
        <f t="shared" si="4"/>
        <v>21.5625</v>
      </c>
      <c r="N19" s="6">
        <f t="shared" si="5"/>
        <v>21.5625</v>
      </c>
      <c r="O19" s="6">
        <f t="shared" si="6"/>
        <v>100</v>
      </c>
    </row>
    <row r="20" spans="1:15" x14ac:dyDescent="0.35">
      <c r="A20" s="27"/>
      <c r="B20" s="2" t="s">
        <v>258</v>
      </c>
      <c r="C20" s="3">
        <v>2</v>
      </c>
      <c r="D20" s="3">
        <v>48</v>
      </c>
      <c r="E20" s="3">
        <v>36</v>
      </c>
      <c r="F20" s="3">
        <v>0</v>
      </c>
      <c r="G20" s="3">
        <v>0</v>
      </c>
      <c r="H20" s="3"/>
      <c r="I20" s="3">
        <f t="shared" si="1"/>
        <v>2</v>
      </c>
      <c r="J20" s="3">
        <f t="shared" si="2"/>
        <v>48</v>
      </c>
      <c r="K20" s="3">
        <f t="shared" si="3"/>
        <v>36</v>
      </c>
      <c r="L20" s="3">
        <v>122</v>
      </c>
      <c r="M20" s="6">
        <f t="shared" si="4"/>
        <v>39.344262295081968</v>
      </c>
      <c r="N20" s="6">
        <f t="shared" si="5"/>
        <v>29.508196721311474</v>
      </c>
      <c r="O20" s="6">
        <f t="shared" si="6"/>
        <v>75</v>
      </c>
    </row>
    <row r="21" spans="1:15" x14ac:dyDescent="0.35">
      <c r="A21" s="27"/>
      <c r="B21" s="2" t="s">
        <v>259</v>
      </c>
      <c r="C21" s="3">
        <v>1</v>
      </c>
      <c r="D21" s="3">
        <v>20</v>
      </c>
      <c r="E21" s="3">
        <v>17</v>
      </c>
      <c r="F21" s="3">
        <v>0</v>
      </c>
      <c r="G21" s="3">
        <v>0</v>
      </c>
      <c r="H21" s="3"/>
      <c r="I21" s="3">
        <f t="shared" si="1"/>
        <v>1</v>
      </c>
      <c r="J21" s="3">
        <f t="shared" si="2"/>
        <v>20</v>
      </c>
      <c r="K21" s="3">
        <f t="shared" si="3"/>
        <v>17</v>
      </c>
      <c r="L21" s="3">
        <v>37</v>
      </c>
      <c r="M21" s="6">
        <f t="shared" si="4"/>
        <v>54.054054054054056</v>
      </c>
      <c r="N21" s="6">
        <f t="shared" si="5"/>
        <v>45.945945945945951</v>
      </c>
      <c r="O21" s="6">
        <f t="shared" si="6"/>
        <v>85</v>
      </c>
    </row>
    <row r="22" spans="1:15" x14ac:dyDescent="0.35">
      <c r="A22" s="27"/>
      <c r="B22" s="2" t="s">
        <v>260</v>
      </c>
      <c r="C22" s="3">
        <v>1</v>
      </c>
      <c r="D22" s="3">
        <v>20</v>
      </c>
      <c r="E22" s="3">
        <v>20</v>
      </c>
      <c r="F22" s="3">
        <v>0</v>
      </c>
      <c r="G22" s="3">
        <v>0</v>
      </c>
      <c r="H22" s="3"/>
      <c r="I22" s="3">
        <f t="shared" si="1"/>
        <v>1</v>
      </c>
      <c r="J22" s="3">
        <f t="shared" si="2"/>
        <v>20</v>
      </c>
      <c r="K22" s="3">
        <f t="shared" si="3"/>
        <v>20</v>
      </c>
      <c r="L22" s="3">
        <v>75</v>
      </c>
      <c r="M22" s="6">
        <f t="shared" si="4"/>
        <v>26.666666666666668</v>
      </c>
      <c r="N22" s="6">
        <f t="shared" si="5"/>
        <v>26.666666666666668</v>
      </c>
      <c r="O22" s="6">
        <f t="shared" si="6"/>
        <v>100</v>
      </c>
    </row>
    <row r="23" spans="1:15" x14ac:dyDescent="0.35">
      <c r="A23" s="27"/>
      <c r="B23" s="2" t="s">
        <v>261</v>
      </c>
      <c r="C23" s="3">
        <v>1</v>
      </c>
      <c r="D23" s="3">
        <v>46</v>
      </c>
      <c r="E23" s="3">
        <v>24</v>
      </c>
      <c r="F23" s="3">
        <v>1</v>
      </c>
      <c r="G23" s="3">
        <v>23</v>
      </c>
      <c r="H23" s="3">
        <v>4</v>
      </c>
      <c r="I23" s="3">
        <f t="shared" si="1"/>
        <v>2</v>
      </c>
      <c r="J23" s="3">
        <f t="shared" si="2"/>
        <v>69</v>
      </c>
      <c r="K23" s="3">
        <f t="shared" si="3"/>
        <v>28</v>
      </c>
      <c r="L23" s="3">
        <v>91</v>
      </c>
      <c r="M23" s="6">
        <f t="shared" si="4"/>
        <v>75.824175824175825</v>
      </c>
      <c r="N23" s="6">
        <f t="shared" si="5"/>
        <v>30.76923076923077</v>
      </c>
      <c r="O23" s="6">
        <f t="shared" si="6"/>
        <v>40.579710144927539</v>
      </c>
    </row>
    <row r="24" spans="1:15" x14ac:dyDescent="0.35">
      <c r="A24" s="27"/>
      <c r="B24" s="2" t="s">
        <v>262</v>
      </c>
      <c r="C24" s="3">
        <v>0</v>
      </c>
      <c r="D24" s="3">
        <v>0</v>
      </c>
      <c r="E24" s="3"/>
      <c r="F24" s="3">
        <v>2</v>
      </c>
      <c r="G24" s="3">
        <v>30</v>
      </c>
      <c r="H24" s="3">
        <v>26</v>
      </c>
      <c r="I24" s="3">
        <f t="shared" si="1"/>
        <v>2</v>
      </c>
      <c r="J24" s="3">
        <f t="shared" si="2"/>
        <v>30</v>
      </c>
      <c r="K24" s="3">
        <f t="shared" si="3"/>
        <v>26</v>
      </c>
      <c r="L24" s="3">
        <v>61</v>
      </c>
      <c r="M24" s="6">
        <f t="shared" si="4"/>
        <v>49.180327868852459</v>
      </c>
      <c r="N24" s="6">
        <f t="shared" si="5"/>
        <v>42.622950819672127</v>
      </c>
      <c r="O24" s="6">
        <f t="shared" si="6"/>
        <v>86.666666666666671</v>
      </c>
    </row>
    <row r="25" spans="1:15" x14ac:dyDescent="0.35">
      <c r="A25" s="27"/>
      <c r="B25" s="2" t="s">
        <v>263</v>
      </c>
      <c r="C25" s="3">
        <v>1</v>
      </c>
      <c r="D25" s="3">
        <v>46</v>
      </c>
      <c r="E25" s="3">
        <v>46</v>
      </c>
      <c r="F25" s="3">
        <v>0</v>
      </c>
      <c r="G25" s="3">
        <v>0</v>
      </c>
      <c r="H25" s="3"/>
      <c r="I25" s="3">
        <f t="shared" si="1"/>
        <v>1</v>
      </c>
      <c r="J25" s="3">
        <f t="shared" si="2"/>
        <v>46</v>
      </c>
      <c r="K25" s="3">
        <f t="shared" si="3"/>
        <v>46</v>
      </c>
      <c r="L25" s="3">
        <v>225</v>
      </c>
      <c r="M25" s="6">
        <f t="shared" si="4"/>
        <v>20.444444444444446</v>
      </c>
      <c r="N25" s="6">
        <f t="shared" si="5"/>
        <v>20.444444444444446</v>
      </c>
      <c r="O25" s="6">
        <f t="shared" si="6"/>
        <v>100</v>
      </c>
    </row>
    <row r="26" spans="1:15" s="9" customFormat="1" x14ac:dyDescent="0.35">
      <c r="A26" s="4" t="s">
        <v>264</v>
      </c>
      <c r="B26" s="4"/>
      <c r="C26" s="7">
        <f>SUM(C17:C25)</f>
        <v>10</v>
      </c>
      <c r="D26" s="7">
        <f t="shared" ref="D26:L26" si="9">SUM(D17:D25)</f>
        <v>285</v>
      </c>
      <c r="E26" s="7">
        <f t="shared" si="9"/>
        <v>248</v>
      </c>
      <c r="F26" s="7">
        <f t="shared" si="9"/>
        <v>8</v>
      </c>
      <c r="G26" s="7">
        <f t="shared" si="9"/>
        <v>175</v>
      </c>
      <c r="H26" s="7">
        <f t="shared" si="9"/>
        <v>131</v>
      </c>
      <c r="I26" s="7">
        <f t="shared" si="9"/>
        <v>18</v>
      </c>
      <c r="J26" s="7">
        <f t="shared" si="9"/>
        <v>460</v>
      </c>
      <c r="K26" s="7">
        <f t="shared" si="9"/>
        <v>379</v>
      </c>
      <c r="L26" s="7">
        <f t="shared" si="9"/>
        <v>1438</v>
      </c>
      <c r="M26" s="8">
        <f t="shared" si="4"/>
        <v>31.988873435326841</v>
      </c>
      <c r="N26" s="8">
        <f t="shared" si="5"/>
        <v>26.35605006954103</v>
      </c>
      <c r="O26" s="8">
        <f t="shared" si="6"/>
        <v>82.391304347826093</v>
      </c>
    </row>
    <row r="27" spans="1:15" s="9" customFormat="1" x14ac:dyDescent="0.35">
      <c r="A27" s="4" t="s">
        <v>351</v>
      </c>
      <c r="B27" s="4"/>
      <c r="C27" s="7">
        <f>SUM(C26,C16,C10)</f>
        <v>45</v>
      </c>
      <c r="D27" s="7">
        <f t="shared" ref="D27:L27" si="10">SUM(D26,D16,D10)</f>
        <v>1877</v>
      </c>
      <c r="E27" s="7">
        <f t="shared" si="10"/>
        <v>1642</v>
      </c>
      <c r="F27" s="7">
        <f t="shared" si="10"/>
        <v>35</v>
      </c>
      <c r="G27" s="7">
        <f t="shared" si="10"/>
        <v>832</v>
      </c>
      <c r="H27" s="7">
        <f t="shared" si="10"/>
        <v>568</v>
      </c>
      <c r="I27" s="7">
        <f t="shared" si="10"/>
        <v>80</v>
      </c>
      <c r="J27" s="7">
        <f t="shared" si="10"/>
        <v>2709</v>
      </c>
      <c r="K27" s="7">
        <f t="shared" si="10"/>
        <v>2210</v>
      </c>
      <c r="L27" s="7">
        <f t="shared" si="10"/>
        <v>5644</v>
      </c>
      <c r="M27" s="8">
        <f t="shared" si="4"/>
        <v>47.997873848334514</v>
      </c>
      <c r="N27" s="8">
        <f t="shared" si="5"/>
        <v>39.156626506024097</v>
      </c>
      <c r="O27" s="8">
        <f t="shared" si="6"/>
        <v>81.579918789221111</v>
      </c>
    </row>
  </sheetData>
  <mergeCells count="12">
    <mergeCell ref="A17:A25"/>
    <mergeCell ref="M1:M2"/>
    <mergeCell ref="A1:A2"/>
    <mergeCell ref="B1:B2"/>
    <mergeCell ref="C1:E1"/>
    <mergeCell ref="F1:H1"/>
    <mergeCell ref="I1:K1"/>
    <mergeCell ref="L1:L2"/>
    <mergeCell ref="N1:N2"/>
    <mergeCell ref="O1:O2"/>
    <mergeCell ref="A3:A9"/>
    <mergeCell ref="A11:A15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F2897-CDAA-4769-BFA9-221416A9796E}">
  <dimension ref="A1:Q24"/>
  <sheetViews>
    <sheetView workbookViewId="0">
      <selection sqref="A1:O24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7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7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7" x14ac:dyDescent="0.35">
      <c r="A3" s="27" t="s">
        <v>374</v>
      </c>
      <c r="B3" s="12" t="s">
        <v>266</v>
      </c>
      <c r="C3" s="13">
        <v>0</v>
      </c>
      <c r="D3" s="13">
        <v>0</v>
      </c>
      <c r="E3" s="13"/>
      <c r="F3" s="13">
        <v>1</v>
      </c>
      <c r="G3" s="13">
        <v>24</v>
      </c>
      <c r="H3" s="13">
        <v>23</v>
      </c>
      <c r="I3" s="13">
        <f>SUM(C3,F3)</f>
        <v>1</v>
      </c>
      <c r="J3" s="13">
        <f t="shared" ref="J3:K3" si="0">SUM(D3,G3)</f>
        <v>24</v>
      </c>
      <c r="K3" s="13">
        <f t="shared" si="0"/>
        <v>23</v>
      </c>
      <c r="L3" s="13">
        <v>104</v>
      </c>
      <c r="M3" s="14">
        <f>J3/L3*100</f>
        <v>23.076923076923077</v>
      </c>
      <c r="N3" s="14">
        <f>K3/L3*100</f>
        <v>22.115384615384613</v>
      </c>
      <c r="O3" s="14">
        <f>K3/J3*100</f>
        <v>95.833333333333343</v>
      </c>
    </row>
    <row r="4" spans="1:17" x14ac:dyDescent="0.35">
      <c r="A4" s="27"/>
      <c r="B4" s="12" t="s">
        <v>267</v>
      </c>
      <c r="C4" s="13">
        <v>1</v>
      </c>
      <c r="D4" s="13">
        <v>25</v>
      </c>
      <c r="E4" s="13">
        <v>8</v>
      </c>
      <c r="F4" s="13">
        <v>1</v>
      </c>
      <c r="G4" s="13">
        <v>9</v>
      </c>
      <c r="H4" s="13">
        <v>3</v>
      </c>
      <c r="I4" s="13">
        <f t="shared" ref="I4:I22" si="1">SUM(C4,F4)</f>
        <v>2</v>
      </c>
      <c r="J4" s="13">
        <f t="shared" ref="J4:J22" si="2">SUM(D4,G4)</f>
        <v>34</v>
      </c>
      <c r="K4" s="13">
        <f t="shared" ref="K4:K22" si="3">SUM(E4,H4)</f>
        <v>11</v>
      </c>
      <c r="L4" s="13">
        <v>25</v>
      </c>
      <c r="M4" s="14">
        <f t="shared" ref="M4:M24" si="4">J4/L4*100</f>
        <v>136</v>
      </c>
      <c r="N4" s="14">
        <f t="shared" ref="N4:N24" si="5">K4/L4*100</f>
        <v>44</v>
      </c>
      <c r="O4" s="14">
        <f t="shared" ref="O4:O24" si="6">K4/J4*100</f>
        <v>32.352941176470587</v>
      </c>
    </row>
    <row r="5" spans="1:17" x14ac:dyDescent="0.35">
      <c r="A5" s="27"/>
      <c r="B5" s="12" t="s">
        <v>268</v>
      </c>
      <c r="C5" s="13">
        <v>2</v>
      </c>
      <c r="D5" s="13">
        <v>80</v>
      </c>
      <c r="E5" s="13">
        <v>65</v>
      </c>
      <c r="F5" s="13">
        <v>0</v>
      </c>
      <c r="G5" s="13">
        <v>0</v>
      </c>
      <c r="H5" s="13"/>
      <c r="I5" s="13">
        <f t="shared" si="1"/>
        <v>2</v>
      </c>
      <c r="J5" s="13">
        <f t="shared" si="2"/>
        <v>80</v>
      </c>
      <c r="K5" s="13">
        <f t="shared" si="3"/>
        <v>65</v>
      </c>
      <c r="L5" s="13">
        <v>229</v>
      </c>
      <c r="M5" s="14">
        <f t="shared" si="4"/>
        <v>34.934497816593883</v>
      </c>
      <c r="N5" s="14">
        <f t="shared" si="5"/>
        <v>28.384279475982531</v>
      </c>
      <c r="O5" s="14">
        <f t="shared" si="6"/>
        <v>81.25</v>
      </c>
    </row>
    <row r="6" spans="1:17" x14ac:dyDescent="0.35">
      <c r="A6" s="27"/>
      <c r="B6" s="12" t="s">
        <v>265</v>
      </c>
      <c r="C6" s="13">
        <v>2</v>
      </c>
      <c r="D6" s="13">
        <v>138</v>
      </c>
      <c r="E6" s="13">
        <v>138</v>
      </c>
      <c r="F6" s="13">
        <v>16</v>
      </c>
      <c r="G6" s="13">
        <v>382</v>
      </c>
      <c r="H6" s="13">
        <v>348</v>
      </c>
      <c r="I6" s="13">
        <f t="shared" si="1"/>
        <v>18</v>
      </c>
      <c r="J6" s="13">
        <f t="shared" si="2"/>
        <v>520</v>
      </c>
      <c r="K6" s="13">
        <f t="shared" si="3"/>
        <v>486</v>
      </c>
      <c r="L6" s="13">
        <v>1167</v>
      </c>
      <c r="M6" s="14">
        <f t="shared" si="4"/>
        <v>44.558697514995714</v>
      </c>
      <c r="N6" s="14">
        <f t="shared" si="5"/>
        <v>41.645244215938305</v>
      </c>
      <c r="O6" s="14">
        <f t="shared" si="6"/>
        <v>93.461538461538467</v>
      </c>
    </row>
    <row r="7" spans="1:17" x14ac:dyDescent="0.35">
      <c r="A7" s="27"/>
      <c r="B7" s="12" t="s">
        <v>269</v>
      </c>
      <c r="C7" s="13">
        <v>1</v>
      </c>
      <c r="D7" s="13">
        <v>28</v>
      </c>
      <c r="E7" s="13">
        <v>28</v>
      </c>
      <c r="F7" s="13">
        <v>1</v>
      </c>
      <c r="G7" s="13">
        <v>13</v>
      </c>
      <c r="H7" s="13">
        <v>13</v>
      </c>
      <c r="I7" s="13">
        <f t="shared" si="1"/>
        <v>2</v>
      </c>
      <c r="J7" s="13">
        <f t="shared" si="2"/>
        <v>41</v>
      </c>
      <c r="K7" s="13">
        <f t="shared" si="3"/>
        <v>41</v>
      </c>
      <c r="L7" s="13">
        <v>117</v>
      </c>
      <c r="M7" s="14">
        <f t="shared" si="4"/>
        <v>35.042735042735039</v>
      </c>
      <c r="N7" s="14">
        <f t="shared" si="5"/>
        <v>35.042735042735039</v>
      </c>
      <c r="O7" s="14">
        <f t="shared" si="6"/>
        <v>100</v>
      </c>
    </row>
    <row r="8" spans="1:17" x14ac:dyDescent="0.35">
      <c r="A8" s="27"/>
      <c r="B8" s="12" t="s">
        <v>270</v>
      </c>
      <c r="C8" s="13">
        <v>1</v>
      </c>
      <c r="D8" s="13">
        <v>40</v>
      </c>
      <c r="E8" s="13">
        <v>34</v>
      </c>
      <c r="F8" s="13">
        <v>0</v>
      </c>
      <c r="G8" s="13">
        <v>0</v>
      </c>
      <c r="H8" s="13"/>
      <c r="I8" s="13">
        <f t="shared" si="1"/>
        <v>1</v>
      </c>
      <c r="J8" s="13">
        <f t="shared" si="2"/>
        <v>40</v>
      </c>
      <c r="K8" s="13">
        <f t="shared" si="3"/>
        <v>34</v>
      </c>
      <c r="L8" s="13">
        <v>79</v>
      </c>
      <c r="M8" s="14">
        <f t="shared" si="4"/>
        <v>50.632911392405063</v>
      </c>
      <c r="N8" s="14">
        <f t="shared" si="5"/>
        <v>43.037974683544306</v>
      </c>
      <c r="O8" s="14">
        <f t="shared" si="6"/>
        <v>85</v>
      </c>
    </row>
    <row r="9" spans="1:17" s="19" customFormat="1" x14ac:dyDescent="0.35">
      <c r="A9" s="16" t="s">
        <v>271</v>
      </c>
      <c r="B9" s="16"/>
      <c r="C9" s="17">
        <f>SUM(C3:C8)</f>
        <v>7</v>
      </c>
      <c r="D9" s="17">
        <f t="shared" ref="D9:L9" si="7">SUM(D3:D8)</f>
        <v>311</v>
      </c>
      <c r="E9" s="17">
        <f t="shared" si="7"/>
        <v>273</v>
      </c>
      <c r="F9" s="17">
        <f t="shared" si="7"/>
        <v>19</v>
      </c>
      <c r="G9" s="17">
        <f t="shared" si="7"/>
        <v>428</v>
      </c>
      <c r="H9" s="17">
        <f t="shared" si="7"/>
        <v>387</v>
      </c>
      <c r="I9" s="17">
        <f t="shared" si="7"/>
        <v>26</v>
      </c>
      <c r="J9" s="17">
        <f t="shared" si="7"/>
        <v>739</v>
      </c>
      <c r="K9" s="17">
        <f t="shared" si="7"/>
        <v>660</v>
      </c>
      <c r="L9" s="17">
        <f t="shared" si="7"/>
        <v>1721</v>
      </c>
      <c r="M9" s="18">
        <f t="shared" si="4"/>
        <v>42.940151074956425</v>
      </c>
      <c r="N9" s="18">
        <f t="shared" si="5"/>
        <v>38.349796629866354</v>
      </c>
      <c r="O9" s="18">
        <f t="shared" si="6"/>
        <v>89.309878213802435</v>
      </c>
    </row>
    <row r="10" spans="1:17" x14ac:dyDescent="0.35">
      <c r="A10" s="27" t="s">
        <v>375</v>
      </c>
      <c r="B10" s="12" t="s">
        <v>273</v>
      </c>
      <c r="C10" s="13">
        <v>2</v>
      </c>
      <c r="D10" s="13">
        <v>93</v>
      </c>
      <c r="E10" s="13">
        <v>47</v>
      </c>
      <c r="F10" s="13">
        <v>2</v>
      </c>
      <c r="G10" s="13">
        <v>65</v>
      </c>
      <c r="H10" s="13">
        <v>45</v>
      </c>
      <c r="I10" s="13">
        <f t="shared" si="1"/>
        <v>4</v>
      </c>
      <c r="J10" s="13">
        <f t="shared" si="2"/>
        <v>158</v>
      </c>
      <c r="K10" s="13">
        <f t="shared" si="3"/>
        <v>92</v>
      </c>
      <c r="L10" s="13">
        <v>189</v>
      </c>
      <c r="M10" s="14">
        <f t="shared" si="4"/>
        <v>83.597883597883595</v>
      </c>
      <c r="N10" s="14">
        <f t="shared" si="5"/>
        <v>48.677248677248677</v>
      </c>
      <c r="O10" s="14">
        <f t="shared" si="6"/>
        <v>58.22784810126582</v>
      </c>
    </row>
    <row r="11" spans="1:17" x14ac:dyDescent="0.35">
      <c r="A11" s="27"/>
      <c r="B11" s="12" t="s">
        <v>274</v>
      </c>
      <c r="C11" s="13">
        <v>4</v>
      </c>
      <c r="D11" s="13">
        <v>193</v>
      </c>
      <c r="E11" s="13">
        <v>113</v>
      </c>
      <c r="F11" s="13">
        <v>1</v>
      </c>
      <c r="G11" s="13">
        <v>21</v>
      </c>
      <c r="H11" s="13">
        <v>20</v>
      </c>
      <c r="I11" s="13">
        <f t="shared" si="1"/>
        <v>5</v>
      </c>
      <c r="J11" s="13">
        <f t="shared" si="2"/>
        <v>214</v>
      </c>
      <c r="K11" s="13">
        <f t="shared" si="3"/>
        <v>133</v>
      </c>
      <c r="L11" s="13">
        <v>301</v>
      </c>
      <c r="M11" s="14">
        <f t="shared" si="4"/>
        <v>71.096345514950173</v>
      </c>
      <c r="N11" s="14">
        <f t="shared" si="5"/>
        <v>44.186046511627907</v>
      </c>
      <c r="O11" s="14">
        <f t="shared" si="6"/>
        <v>62.149532710280376</v>
      </c>
    </row>
    <row r="12" spans="1:17" ht="26" x14ac:dyDescent="0.35">
      <c r="A12" s="27"/>
      <c r="B12" s="15" t="s">
        <v>275</v>
      </c>
      <c r="C12" s="13">
        <v>0</v>
      </c>
      <c r="D12" s="13">
        <v>0</v>
      </c>
      <c r="E12" s="13"/>
      <c r="F12" s="13">
        <v>2</v>
      </c>
      <c r="G12" s="13">
        <v>42</v>
      </c>
      <c r="H12" s="13">
        <v>40</v>
      </c>
      <c r="I12" s="13">
        <f t="shared" si="1"/>
        <v>2</v>
      </c>
      <c r="J12" s="13">
        <f t="shared" si="2"/>
        <v>42</v>
      </c>
      <c r="K12" s="13">
        <f t="shared" si="3"/>
        <v>40</v>
      </c>
      <c r="L12" s="13">
        <v>64</v>
      </c>
      <c r="M12" s="14">
        <f t="shared" si="4"/>
        <v>65.625</v>
      </c>
      <c r="N12" s="14">
        <f t="shared" si="5"/>
        <v>62.5</v>
      </c>
      <c r="O12" s="14">
        <f t="shared" si="6"/>
        <v>95.238095238095227</v>
      </c>
      <c r="P12"/>
      <c r="Q12"/>
    </row>
    <row r="13" spans="1:17" x14ac:dyDescent="0.35">
      <c r="A13" s="27"/>
      <c r="B13" s="12" t="s">
        <v>276</v>
      </c>
      <c r="C13" s="13">
        <v>2</v>
      </c>
      <c r="D13" s="13">
        <v>116</v>
      </c>
      <c r="E13" s="13">
        <v>77</v>
      </c>
      <c r="F13" s="13">
        <v>0</v>
      </c>
      <c r="G13" s="13">
        <v>0</v>
      </c>
      <c r="H13" s="13"/>
      <c r="I13" s="13">
        <f t="shared" si="1"/>
        <v>2</v>
      </c>
      <c r="J13" s="13">
        <f t="shared" si="2"/>
        <v>116</v>
      </c>
      <c r="K13" s="13">
        <f t="shared" si="3"/>
        <v>77</v>
      </c>
      <c r="L13" s="13">
        <v>201</v>
      </c>
      <c r="M13" s="14">
        <f t="shared" si="4"/>
        <v>57.711442786069654</v>
      </c>
      <c r="N13" s="14">
        <f t="shared" si="5"/>
        <v>38.308457711442784</v>
      </c>
      <c r="O13" s="14">
        <f t="shared" si="6"/>
        <v>66.379310344827587</v>
      </c>
      <c r="P13"/>
      <c r="Q13"/>
    </row>
    <row r="14" spans="1:17" x14ac:dyDescent="0.35">
      <c r="A14" s="27"/>
      <c r="B14" s="12" t="s">
        <v>277</v>
      </c>
      <c r="C14" s="13">
        <v>1</v>
      </c>
      <c r="D14" s="13">
        <v>46</v>
      </c>
      <c r="E14" s="13">
        <v>36</v>
      </c>
      <c r="F14" s="13">
        <v>3</v>
      </c>
      <c r="G14" s="13">
        <v>37</v>
      </c>
      <c r="H14" s="13">
        <v>37</v>
      </c>
      <c r="I14" s="13">
        <f t="shared" si="1"/>
        <v>4</v>
      </c>
      <c r="J14" s="13">
        <f t="shared" si="2"/>
        <v>83</v>
      </c>
      <c r="K14" s="13">
        <f t="shared" si="3"/>
        <v>73</v>
      </c>
      <c r="L14" s="13">
        <v>147</v>
      </c>
      <c r="M14" s="14">
        <f t="shared" si="4"/>
        <v>56.4625850340136</v>
      </c>
      <c r="N14" s="14">
        <f t="shared" si="5"/>
        <v>49.65986394557823</v>
      </c>
      <c r="O14" s="14">
        <f t="shared" si="6"/>
        <v>87.951807228915655</v>
      </c>
      <c r="P14"/>
      <c r="Q14"/>
    </row>
    <row r="15" spans="1:17" x14ac:dyDescent="0.35">
      <c r="A15" s="27"/>
      <c r="B15" s="12" t="s">
        <v>278</v>
      </c>
      <c r="C15" s="13">
        <v>1</v>
      </c>
      <c r="D15" s="13">
        <v>84</v>
      </c>
      <c r="E15" s="13">
        <v>41</v>
      </c>
      <c r="F15" s="13">
        <v>1</v>
      </c>
      <c r="G15" s="13">
        <v>39</v>
      </c>
      <c r="H15" s="13">
        <v>37</v>
      </c>
      <c r="I15" s="13">
        <f t="shared" si="1"/>
        <v>2</v>
      </c>
      <c r="J15" s="13">
        <f t="shared" si="2"/>
        <v>123</v>
      </c>
      <c r="K15" s="13">
        <f t="shared" si="3"/>
        <v>78</v>
      </c>
      <c r="L15" s="13">
        <v>186</v>
      </c>
      <c r="M15" s="14">
        <f t="shared" si="4"/>
        <v>66.129032258064512</v>
      </c>
      <c r="N15" s="14">
        <f t="shared" si="5"/>
        <v>41.935483870967744</v>
      </c>
      <c r="O15" s="14">
        <f t="shared" si="6"/>
        <v>63.414634146341463</v>
      </c>
      <c r="P15"/>
      <c r="Q15"/>
    </row>
    <row r="16" spans="1:17" x14ac:dyDescent="0.35">
      <c r="A16" s="27"/>
      <c r="B16" s="12" t="s">
        <v>272</v>
      </c>
      <c r="C16" s="13">
        <v>5</v>
      </c>
      <c r="D16" s="13">
        <v>260</v>
      </c>
      <c r="E16" s="13">
        <v>186</v>
      </c>
      <c r="F16" s="13">
        <v>6</v>
      </c>
      <c r="G16" s="13">
        <v>114</v>
      </c>
      <c r="H16" s="13">
        <v>107</v>
      </c>
      <c r="I16" s="13">
        <f t="shared" si="1"/>
        <v>11</v>
      </c>
      <c r="J16" s="13">
        <f t="shared" si="2"/>
        <v>374</v>
      </c>
      <c r="K16" s="13">
        <f t="shared" si="3"/>
        <v>293</v>
      </c>
      <c r="L16" s="13">
        <v>633</v>
      </c>
      <c r="M16" s="14">
        <f t="shared" si="4"/>
        <v>59.083728278041072</v>
      </c>
      <c r="N16" s="14">
        <f t="shared" si="5"/>
        <v>46.287519747235386</v>
      </c>
      <c r="O16" s="14">
        <f t="shared" si="6"/>
        <v>78.342245989304814</v>
      </c>
      <c r="P16"/>
      <c r="Q16"/>
    </row>
    <row r="17" spans="1:17" x14ac:dyDescent="0.35">
      <c r="A17" s="27"/>
      <c r="B17" s="12" t="s">
        <v>279</v>
      </c>
      <c r="C17" s="13">
        <v>2</v>
      </c>
      <c r="D17" s="13">
        <v>111</v>
      </c>
      <c r="E17" s="13">
        <v>75</v>
      </c>
      <c r="F17" s="13">
        <v>1</v>
      </c>
      <c r="G17" s="13">
        <v>24</v>
      </c>
      <c r="H17" s="13">
        <v>19</v>
      </c>
      <c r="I17" s="13">
        <f t="shared" si="1"/>
        <v>3</v>
      </c>
      <c r="J17" s="13">
        <f t="shared" si="2"/>
        <v>135</v>
      </c>
      <c r="K17" s="13">
        <f t="shared" si="3"/>
        <v>94</v>
      </c>
      <c r="L17" s="13">
        <v>264</v>
      </c>
      <c r="M17" s="14">
        <f t="shared" si="4"/>
        <v>51.136363636363633</v>
      </c>
      <c r="N17" s="14">
        <f t="shared" si="5"/>
        <v>35.606060606060609</v>
      </c>
      <c r="O17" s="14">
        <f t="shared" si="6"/>
        <v>69.629629629629633</v>
      </c>
      <c r="P17"/>
      <c r="Q17"/>
    </row>
    <row r="18" spans="1:17" ht="26" x14ac:dyDescent="0.35">
      <c r="A18" s="27"/>
      <c r="B18" s="15" t="s">
        <v>280</v>
      </c>
      <c r="C18" s="13">
        <v>1</v>
      </c>
      <c r="D18" s="13">
        <v>48</v>
      </c>
      <c r="E18" s="13">
        <v>29</v>
      </c>
      <c r="F18" s="13">
        <v>0</v>
      </c>
      <c r="G18" s="13">
        <v>0</v>
      </c>
      <c r="H18" s="13"/>
      <c r="I18" s="13">
        <f t="shared" si="1"/>
        <v>1</v>
      </c>
      <c r="J18" s="13">
        <f t="shared" si="2"/>
        <v>48</v>
      </c>
      <c r="K18" s="13">
        <f t="shared" si="3"/>
        <v>29</v>
      </c>
      <c r="L18" s="13">
        <v>66</v>
      </c>
      <c r="M18" s="14">
        <f t="shared" si="4"/>
        <v>72.727272727272734</v>
      </c>
      <c r="N18" s="14">
        <f t="shared" si="5"/>
        <v>43.939393939393938</v>
      </c>
      <c r="O18" s="14">
        <f t="shared" si="6"/>
        <v>60.416666666666664</v>
      </c>
    </row>
    <row r="19" spans="1:17" s="19" customFormat="1" x14ac:dyDescent="0.35">
      <c r="A19" s="16" t="s">
        <v>281</v>
      </c>
      <c r="B19" s="16"/>
      <c r="C19" s="17">
        <f>SUM(C10:C18)</f>
        <v>18</v>
      </c>
      <c r="D19" s="17">
        <f t="shared" ref="D19:L19" si="8">SUM(D10:D18)</f>
        <v>951</v>
      </c>
      <c r="E19" s="17">
        <f t="shared" si="8"/>
        <v>604</v>
      </c>
      <c r="F19" s="17">
        <f t="shared" si="8"/>
        <v>16</v>
      </c>
      <c r="G19" s="17">
        <f t="shared" si="8"/>
        <v>342</v>
      </c>
      <c r="H19" s="17">
        <f t="shared" si="8"/>
        <v>305</v>
      </c>
      <c r="I19" s="17">
        <f t="shared" si="8"/>
        <v>34</v>
      </c>
      <c r="J19" s="17">
        <f t="shared" si="8"/>
        <v>1293</v>
      </c>
      <c r="K19" s="17">
        <f t="shared" si="8"/>
        <v>909</v>
      </c>
      <c r="L19" s="17">
        <f t="shared" si="8"/>
        <v>2051</v>
      </c>
      <c r="M19" s="18">
        <f t="shared" si="4"/>
        <v>63.042418332520725</v>
      </c>
      <c r="N19" s="18">
        <f t="shared" si="5"/>
        <v>44.319843978547055</v>
      </c>
      <c r="O19" s="18">
        <f t="shared" si="6"/>
        <v>70.301624129930389</v>
      </c>
    </row>
    <row r="20" spans="1:17" x14ac:dyDescent="0.35">
      <c r="A20" s="27" t="s">
        <v>376</v>
      </c>
      <c r="B20" s="12" t="s">
        <v>283</v>
      </c>
      <c r="C20" s="13">
        <v>3</v>
      </c>
      <c r="D20" s="13">
        <v>78</v>
      </c>
      <c r="E20" s="13">
        <v>80</v>
      </c>
      <c r="F20" s="13">
        <v>3</v>
      </c>
      <c r="G20" s="13">
        <v>31</v>
      </c>
      <c r="H20" s="13">
        <v>50</v>
      </c>
      <c r="I20" s="13">
        <f t="shared" si="1"/>
        <v>6</v>
      </c>
      <c r="J20" s="13">
        <f t="shared" si="2"/>
        <v>109</v>
      </c>
      <c r="K20" s="13">
        <f t="shared" si="3"/>
        <v>130</v>
      </c>
      <c r="L20" s="13">
        <v>502</v>
      </c>
      <c r="M20" s="14">
        <f t="shared" si="4"/>
        <v>21.713147410358566</v>
      </c>
      <c r="N20" s="14">
        <f t="shared" si="5"/>
        <v>25.89641434262948</v>
      </c>
      <c r="O20" s="14">
        <f t="shared" si="6"/>
        <v>119.26605504587155</v>
      </c>
    </row>
    <row r="21" spans="1:17" x14ac:dyDescent="0.35">
      <c r="A21" s="27"/>
      <c r="B21" s="12" t="s">
        <v>282</v>
      </c>
      <c r="C21" s="13">
        <v>20</v>
      </c>
      <c r="D21" s="13">
        <v>887</v>
      </c>
      <c r="E21" s="13">
        <v>811</v>
      </c>
      <c r="F21" s="13">
        <v>22</v>
      </c>
      <c r="G21" s="13">
        <v>470</v>
      </c>
      <c r="H21" s="13">
        <v>434</v>
      </c>
      <c r="I21" s="13">
        <f t="shared" si="1"/>
        <v>42</v>
      </c>
      <c r="J21" s="13">
        <f t="shared" si="2"/>
        <v>1357</v>
      </c>
      <c r="K21" s="13">
        <f t="shared" si="3"/>
        <v>1245</v>
      </c>
      <c r="L21" s="13">
        <v>2823</v>
      </c>
      <c r="M21" s="14">
        <f t="shared" si="4"/>
        <v>48.069429684732555</v>
      </c>
      <c r="N21" s="14">
        <f t="shared" si="5"/>
        <v>44.102019128586612</v>
      </c>
      <c r="O21" s="14">
        <f t="shared" si="6"/>
        <v>91.746499631540161</v>
      </c>
    </row>
    <row r="22" spans="1:17" x14ac:dyDescent="0.35">
      <c r="A22" s="27"/>
      <c r="B22" s="12" t="s">
        <v>284</v>
      </c>
      <c r="C22" s="13">
        <v>1</v>
      </c>
      <c r="D22" s="13">
        <v>84</v>
      </c>
      <c r="E22" s="13">
        <v>84</v>
      </c>
      <c r="F22" s="13">
        <v>3</v>
      </c>
      <c r="G22" s="13">
        <v>63</v>
      </c>
      <c r="H22" s="13">
        <v>43</v>
      </c>
      <c r="I22" s="13">
        <f t="shared" si="1"/>
        <v>4</v>
      </c>
      <c r="J22" s="13">
        <f t="shared" si="2"/>
        <v>147</v>
      </c>
      <c r="K22" s="13">
        <f t="shared" si="3"/>
        <v>127</v>
      </c>
      <c r="L22" s="13">
        <v>273</v>
      </c>
      <c r="M22" s="14">
        <f t="shared" si="4"/>
        <v>53.846153846153847</v>
      </c>
      <c r="N22" s="14">
        <f t="shared" si="5"/>
        <v>46.520146520146518</v>
      </c>
      <c r="O22" s="14">
        <f t="shared" si="6"/>
        <v>86.394557823129247</v>
      </c>
    </row>
    <row r="23" spans="1:17" s="19" customFormat="1" x14ac:dyDescent="0.35">
      <c r="A23" s="16" t="s">
        <v>285</v>
      </c>
      <c r="B23" s="16"/>
      <c r="C23" s="17">
        <f>SUM(C20:C22)</f>
        <v>24</v>
      </c>
      <c r="D23" s="17">
        <f t="shared" ref="D23:L23" si="9">SUM(D20:D22)</f>
        <v>1049</v>
      </c>
      <c r="E23" s="17">
        <f t="shared" si="9"/>
        <v>975</v>
      </c>
      <c r="F23" s="17">
        <f t="shared" si="9"/>
        <v>28</v>
      </c>
      <c r="G23" s="17">
        <f t="shared" si="9"/>
        <v>564</v>
      </c>
      <c r="H23" s="17">
        <f t="shared" si="9"/>
        <v>527</v>
      </c>
      <c r="I23" s="17">
        <f t="shared" si="9"/>
        <v>52</v>
      </c>
      <c r="J23" s="17">
        <f t="shared" si="9"/>
        <v>1613</v>
      </c>
      <c r="K23" s="17">
        <f t="shared" si="9"/>
        <v>1502</v>
      </c>
      <c r="L23" s="17">
        <f t="shared" si="9"/>
        <v>3598</v>
      </c>
      <c r="M23" s="18">
        <f t="shared" si="4"/>
        <v>44.830461367426352</v>
      </c>
      <c r="N23" s="18">
        <f t="shared" si="5"/>
        <v>41.745414118954976</v>
      </c>
      <c r="O23" s="18">
        <f t="shared" si="6"/>
        <v>93.118412895226285</v>
      </c>
    </row>
    <row r="24" spans="1:17" s="19" customFormat="1" x14ac:dyDescent="0.35">
      <c r="A24" s="16" t="s">
        <v>351</v>
      </c>
      <c r="B24" s="16"/>
      <c r="C24" s="17">
        <f>SUM(C23,C19,C9)</f>
        <v>49</v>
      </c>
      <c r="D24" s="17">
        <f t="shared" ref="D24:L24" si="10">SUM(D23,D19,D9)</f>
        <v>2311</v>
      </c>
      <c r="E24" s="17">
        <f t="shared" si="10"/>
        <v>1852</v>
      </c>
      <c r="F24" s="17">
        <f t="shared" si="10"/>
        <v>63</v>
      </c>
      <c r="G24" s="17">
        <f t="shared" si="10"/>
        <v>1334</v>
      </c>
      <c r="H24" s="17">
        <f t="shared" si="10"/>
        <v>1219</v>
      </c>
      <c r="I24" s="17">
        <f t="shared" si="10"/>
        <v>112</v>
      </c>
      <c r="J24" s="17">
        <f t="shared" si="10"/>
        <v>3645</v>
      </c>
      <c r="K24" s="17">
        <f t="shared" si="10"/>
        <v>3071</v>
      </c>
      <c r="L24" s="17">
        <f t="shared" si="10"/>
        <v>7370</v>
      </c>
      <c r="M24" s="18">
        <f t="shared" si="4"/>
        <v>49.457259158751697</v>
      </c>
      <c r="N24" s="18">
        <f t="shared" si="5"/>
        <v>41.668928086838534</v>
      </c>
      <c r="O24" s="18">
        <f t="shared" si="6"/>
        <v>84.252400548696855</v>
      </c>
    </row>
  </sheetData>
  <mergeCells count="12">
    <mergeCell ref="A20:A22"/>
    <mergeCell ref="M1:M2"/>
    <mergeCell ref="A1:A2"/>
    <mergeCell ref="B1:B2"/>
    <mergeCell ref="C1:E1"/>
    <mergeCell ref="F1:H1"/>
    <mergeCell ref="I1:K1"/>
    <mergeCell ref="L1:L2"/>
    <mergeCell ref="N1:N2"/>
    <mergeCell ref="O1:O2"/>
    <mergeCell ref="A3:A8"/>
    <mergeCell ref="A10:A18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408E-394E-4442-A852-7F1F41623587}">
  <dimension ref="A1:O36"/>
  <sheetViews>
    <sheetView workbookViewId="0">
      <selection sqref="A1:O36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5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5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5" x14ac:dyDescent="0.35">
      <c r="A3" s="27" t="s">
        <v>377</v>
      </c>
      <c r="B3" s="12" t="s">
        <v>286</v>
      </c>
      <c r="C3" s="13">
        <v>1</v>
      </c>
      <c r="D3" s="13">
        <v>38</v>
      </c>
      <c r="E3" s="13">
        <v>24</v>
      </c>
      <c r="F3" s="13">
        <v>1</v>
      </c>
      <c r="G3" s="13">
        <v>33</v>
      </c>
      <c r="H3" s="13">
        <v>23</v>
      </c>
      <c r="I3" s="13">
        <f>SUM(C3,F3)</f>
        <v>2</v>
      </c>
      <c r="J3" s="13">
        <f t="shared" ref="J3:K3" si="0">SUM(D3,G3)</f>
        <v>71</v>
      </c>
      <c r="K3" s="13">
        <f t="shared" si="0"/>
        <v>47</v>
      </c>
      <c r="L3" s="13">
        <v>91</v>
      </c>
      <c r="M3" s="14">
        <f>J3/L3*100</f>
        <v>78.021978021978029</v>
      </c>
      <c r="N3" s="14">
        <f>K3/L3*100</f>
        <v>51.648351648351657</v>
      </c>
      <c r="O3" s="14">
        <f>K3/J3*100</f>
        <v>66.197183098591552</v>
      </c>
    </row>
    <row r="4" spans="1:15" x14ac:dyDescent="0.35">
      <c r="A4" s="27"/>
      <c r="B4" s="12" t="s">
        <v>287</v>
      </c>
      <c r="C4" s="13">
        <v>11</v>
      </c>
      <c r="D4" s="13">
        <v>558</v>
      </c>
      <c r="E4" s="13">
        <v>484</v>
      </c>
      <c r="F4" s="13">
        <v>12</v>
      </c>
      <c r="G4" s="13">
        <v>306</v>
      </c>
      <c r="H4" s="13">
        <v>291</v>
      </c>
      <c r="I4" s="13">
        <f t="shared" ref="I4:I34" si="1">SUM(C4,F4)</f>
        <v>23</v>
      </c>
      <c r="J4" s="13">
        <f t="shared" ref="J4:J34" si="2">SUM(D4,G4)</f>
        <v>864</v>
      </c>
      <c r="K4" s="13">
        <f t="shared" ref="K4:K34" si="3">SUM(E4,H4)</f>
        <v>775</v>
      </c>
      <c r="L4" s="13">
        <v>1777</v>
      </c>
      <c r="M4" s="14">
        <f t="shared" ref="M4:M36" si="4">J4/L4*100</f>
        <v>48.621271806415308</v>
      </c>
      <c r="N4" s="14">
        <f t="shared" ref="N4:N36" si="5">K4/L4*100</f>
        <v>43.612830613393363</v>
      </c>
      <c r="O4" s="14">
        <f t="shared" ref="O4:O36" si="6">K4/J4*100</f>
        <v>89.699074074074076</v>
      </c>
    </row>
    <row r="5" spans="1:15" x14ac:dyDescent="0.35">
      <c r="A5" s="27"/>
      <c r="B5" s="12" t="s">
        <v>288</v>
      </c>
      <c r="C5" s="13">
        <v>1</v>
      </c>
      <c r="D5" s="13">
        <v>20</v>
      </c>
      <c r="E5" s="13">
        <v>20</v>
      </c>
      <c r="F5" s="13">
        <v>0</v>
      </c>
      <c r="G5" s="13">
        <v>0</v>
      </c>
      <c r="H5" s="13"/>
      <c r="I5" s="13">
        <f t="shared" si="1"/>
        <v>1</v>
      </c>
      <c r="J5" s="13">
        <f t="shared" si="2"/>
        <v>20</v>
      </c>
      <c r="K5" s="13">
        <f t="shared" si="3"/>
        <v>20</v>
      </c>
      <c r="L5" s="23">
        <v>118</v>
      </c>
      <c r="M5" s="14">
        <f t="shared" si="4"/>
        <v>16.949152542372879</v>
      </c>
      <c r="N5" s="14">
        <f t="shared" si="5"/>
        <v>16.949152542372879</v>
      </c>
      <c r="O5" s="14">
        <f t="shared" si="6"/>
        <v>100</v>
      </c>
    </row>
    <row r="6" spans="1:15" x14ac:dyDescent="0.35">
      <c r="A6" s="27"/>
      <c r="B6" s="12" t="s">
        <v>289</v>
      </c>
      <c r="C6" s="13">
        <v>0</v>
      </c>
      <c r="D6" s="13">
        <v>0</v>
      </c>
      <c r="E6" s="13"/>
      <c r="F6" s="13">
        <v>1</v>
      </c>
      <c r="G6" s="13">
        <v>10</v>
      </c>
      <c r="H6" s="13">
        <v>6</v>
      </c>
      <c r="I6" s="13">
        <f t="shared" si="1"/>
        <v>1</v>
      </c>
      <c r="J6" s="13">
        <f t="shared" si="2"/>
        <v>10</v>
      </c>
      <c r="K6" s="13">
        <f t="shared" si="3"/>
        <v>6</v>
      </c>
      <c r="L6" s="13">
        <v>27</v>
      </c>
      <c r="M6" s="14">
        <f t="shared" si="4"/>
        <v>37.037037037037038</v>
      </c>
      <c r="N6" s="14">
        <f t="shared" si="5"/>
        <v>22.222222222222221</v>
      </c>
      <c r="O6" s="14">
        <f t="shared" si="6"/>
        <v>60</v>
      </c>
    </row>
    <row r="7" spans="1:15" x14ac:dyDescent="0.35">
      <c r="A7" s="27"/>
      <c r="B7" s="12" t="s">
        <v>290</v>
      </c>
      <c r="C7" s="13">
        <v>0</v>
      </c>
      <c r="D7" s="13">
        <v>0</v>
      </c>
      <c r="E7" s="13"/>
      <c r="F7" s="13">
        <v>2</v>
      </c>
      <c r="G7" s="13">
        <v>25</v>
      </c>
      <c r="H7" s="13">
        <v>24</v>
      </c>
      <c r="I7" s="13">
        <f t="shared" si="1"/>
        <v>2</v>
      </c>
      <c r="J7" s="13">
        <f t="shared" si="2"/>
        <v>25</v>
      </c>
      <c r="K7" s="13">
        <f t="shared" si="3"/>
        <v>24</v>
      </c>
      <c r="L7" s="13">
        <v>57</v>
      </c>
      <c r="M7" s="14">
        <f t="shared" si="4"/>
        <v>43.859649122807014</v>
      </c>
      <c r="N7" s="14">
        <f t="shared" si="5"/>
        <v>42.105263157894733</v>
      </c>
      <c r="O7" s="14">
        <f t="shared" si="6"/>
        <v>96</v>
      </c>
    </row>
    <row r="8" spans="1:15" x14ac:dyDescent="0.35">
      <c r="A8" s="27"/>
      <c r="B8" s="12" t="s">
        <v>291</v>
      </c>
      <c r="C8" s="13">
        <v>0</v>
      </c>
      <c r="D8" s="13">
        <v>0</v>
      </c>
      <c r="E8" s="13"/>
      <c r="F8" s="13">
        <v>0</v>
      </c>
      <c r="G8" s="13">
        <v>0</v>
      </c>
      <c r="H8" s="13"/>
      <c r="I8" s="13">
        <f t="shared" si="1"/>
        <v>0</v>
      </c>
      <c r="J8" s="13">
        <f t="shared" si="2"/>
        <v>0</v>
      </c>
      <c r="K8" s="13">
        <f t="shared" si="3"/>
        <v>0</v>
      </c>
      <c r="L8" s="13">
        <v>24</v>
      </c>
      <c r="M8" s="14">
        <f t="shared" si="4"/>
        <v>0</v>
      </c>
      <c r="N8" s="14">
        <f t="shared" si="5"/>
        <v>0</v>
      </c>
      <c r="O8" s="14"/>
    </row>
    <row r="9" spans="1:15" s="19" customFormat="1" x14ac:dyDescent="0.35">
      <c r="A9" s="16" t="s">
        <v>292</v>
      </c>
      <c r="B9" s="16"/>
      <c r="C9" s="17">
        <f>SUM(C3:C8)</f>
        <v>13</v>
      </c>
      <c r="D9" s="17">
        <f t="shared" ref="D9:L9" si="7">SUM(D3:D8)</f>
        <v>616</v>
      </c>
      <c r="E9" s="17">
        <f t="shared" si="7"/>
        <v>528</v>
      </c>
      <c r="F9" s="17">
        <f t="shared" si="7"/>
        <v>16</v>
      </c>
      <c r="G9" s="17">
        <f t="shared" si="7"/>
        <v>374</v>
      </c>
      <c r="H9" s="17">
        <f t="shared" si="7"/>
        <v>344</v>
      </c>
      <c r="I9" s="17">
        <f t="shared" si="7"/>
        <v>29</v>
      </c>
      <c r="J9" s="17">
        <f t="shared" si="7"/>
        <v>990</v>
      </c>
      <c r="K9" s="17">
        <f t="shared" si="7"/>
        <v>872</v>
      </c>
      <c r="L9" s="17">
        <f t="shared" si="7"/>
        <v>2094</v>
      </c>
      <c r="M9" s="18">
        <f t="shared" si="4"/>
        <v>47.277936962750715</v>
      </c>
      <c r="N9" s="18">
        <f t="shared" si="5"/>
        <v>41.642788920725884</v>
      </c>
      <c r="O9" s="18">
        <f t="shared" si="6"/>
        <v>88.080808080808083</v>
      </c>
    </row>
    <row r="10" spans="1:15" x14ac:dyDescent="0.35">
      <c r="A10" s="27" t="s">
        <v>378</v>
      </c>
      <c r="B10" s="12" t="s">
        <v>293</v>
      </c>
      <c r="C10" s="13">
        <v>1</v>
      </c>
      <c r="D10" s="13">
        <v>31</v>
      </c>
      <c r="E10" s="13">
        <v>24</v>
      </c>
      <c r="F10" s="13">
        <v>2</v>
      </c>
      <c r="G10" s="13">
        <v>96</v>
      </c>
      <c r="H10" s="13">
        <v>88</v>
      </c>
      <c r="I10" s="13">
        <f t="shared" si="1"/>
        <v>3</v>
      </c>
      <c r="J10" s="13">
        <f t="shared" si="2"/>
        <v>127</v>
      </c>
      <c r="K10" s="13">
        <f t="shared" si="3"/>
        <v>112</v>
      </c>
      <c r="L10" s="13">
        <v>250</v>
      </c>
      <c r="M10" s="14">
        <f t="shared" si="4"/>
        <v>50.8</v>
      </c>
      <c r="N10" s="14">
        <f t="shared" si="5"/>
        <v>44.800000000000004</v>
      </c>
      <c r="O10" s="14">
        <f t="shared" si="6"/>
        <v>88.188976377952756</v>
      </c>
    </row>
    <row r="11" spans="1:15" ht="26" x14ac:dyDescent="0.35">
      <c r="A11" s="27"/>
      <c r="B11" s="15" t="s">
        <v>294</v>
      </c>
      <c r="C11" s="13">
        <v>2</v>
      </c>
      <c r="D11" s="13">
        <v>33</v>
      </c>
      <c r="E11" s="13">
        <v>14</v>
      </c>
      <c r="F11" s="13">
        <v>2</v>
      </c>
      <c r="G11" s="13">
        <v>29</v>
      </c>
      <c r="H11" s="13">
        <v>16</v>
      </c>
      <c r="I11" s="13">
        <f t="shared" si="1"/>
        <v>4</v>
      </c>
      <c r="J11" s="13">
        <f t="shared" si="2"/>
        <v>62</v>
      </c>
      <c r="K11" s="13">
        <f t="shared" si="3"/>
        <v>30</v>
      </c>
      <c r="L11" s="13">
        <v>137</v>
      </c>
      <c r="M11" s="14">
        <f t="shared" si="4"/>
        <v>45.255474452554743</v>
      </c>
      <c r="N11" s="14">
        <f t="shared" si="5"/>
        <v>21.897810218978105</v>
      </c>
      <c r="O11" s="14">
        <f t="shared" si="6"/>
        <v>48.387096774193552</v>
      </c>
    </row>
    <row r="12" spans="1:15" x14ac:dyDescent="0.35">
      <c r="A12" s="27"/>
      <c r="B12" s="12" t="s">
        <v>295</v>
      </c>
      <c r="C12" s="13">
        <v>0</v>
      </c>
      <c r="D12" s="13">
        <v>0</v>
      </c>
      <c r="E12" s="13"/>
      <c r="F12" s="13">
        <v>2</v>
      </c>
      <c r="G12" s="13">
        <v>34</v>
      </c>
      <c r="H12" s="13">
        <v>22</v>
      </c>
      <c r="I12" s="13">
        <f t="shared" si="1"/>
        <v>2</v>
      </c>
      <c r="J12" s="13">
        <f t="shared" si="2"/>
        <v>34</v>
      </c>
      <c r="K12" s="13">
        <f t="shared" si="3"/>
        <v>22</v>
      </c>
      <c r="L12" s="13">
        <v>85</v>
      </c>
      <c r="M12" s="14">
        <f t="shared" si="4"/>
        <v>40</v>
      </c>
      <c r="N12" s="14">
        <f t="shared" si="5"/>
        <v>25.882352941176475</v>
      </c>
      <c r="O12" s="14">
        <f t="shared" si="6"/>
        <v>64.705882352941174</v>
      </c>
    </row>
    <row r="13" spans="1:15" x14ac:dyDescent="0.35">
      <c r="A13" s="27"/>
      <c r="B13" s="12" t="s">
        <v>296</v>
      </c>
      <c r="C13" s="13">
        <v>0</v>
      </c>
      <c r="D13" s="13">
        <v>0</v>
      </c>
      <c r="E13" s="13"/>
      <c r="F13" s="13">
        <v>0</v>
      </c>
      <c r="G13" s="13">
        <v>0</v>
      </c>
      <c r="H13" s="13"/>
      <c r="I13" s="13">
        <f t="shared" si="1"/>
        <v>0</v>
      </c>
      <c r="J13" s="13">
        <f t="shared" si="2"/>
        <v>0</v>
      </c>
      <c r="K13" s="13">
        <f t="shared" si="3"/>
        <v>0</v>
      </c>
      <c r="L13" s="13">
        <v>28</v>
      </c>
      <c r="M13" s="14">
        <f t="shared" si="4"/>
        <v>0</v>
      </c>
      <c r="N13" s="14">
        <f t="shared" si="5"/>
        <v>0</v>
      </c>
      <c r="O13" s="14"/>
    </row>
    <row r="14" spans="1:15" x14ac:dyDescent="0.35">
      <c r="A14" s="27"/>
      <c r="B14" s="12" t="s">
        <v>297</v>
      </c>
      <c r="C14" s="13">
        <v>12</v>
      </c>
      <c r="D14" s="13">
        <v>701</v>
      </c>
      <c r="E14" s="13">
        <v>525</v>
      </c>
      <c r="F14" s="13">
        <v>30</v>
      </c>
      <c r="G14" s="13">
        <v>651</v>
      </c>
      <c r="H14" s="13">
        <v>519</v>
      </c>
      <c r="I14" s="13">
        <f t="shared" si="1"/>
        <v>42</v>
      </c>
      <c r="J14" s="13">
        <f t="shared" si="2"/>
        <v>1352</v>
      </c>
      <c r="K14" s="13">
        <f t="shared" si="3"/>
        <v>1044</v>
      </c>
      <c r="L14" s="13">
        <v>2313</v>
      </c>
      <c r="M14" s="14">
        <f t="shared" si="4"/>
        <v>58.452226545611765</v>
      </c>
      <c r="N14" s="14">
        <f t="shared" si="5"/>
        <v>45.136186770428019</v>
      </c>
      <c r="O14" s="14">
        <f t="shared" si="6"/>
        <v>77.218934911242599</v>
      </c>
    </row>
    <row r="15" spans="1:15" x14ac:dyDescent="0.35">
      <c r="A15" s="27"/>
      <c r="B15" s="12" t="s">
        <v>298</v>
      </c>
      <c r="C15" s="13">
        <v>1</v>
      </c>
      <c r="D15" s="13">
        <v>52</v>
      </c>
      <c r="E15" s="13">
        <v>34</v>
      </c>
      <c r="F15" s="13">
        <v>3</v>
      </c>
      <c r="G15" s="13">
        <v>83</v>
      </c>
      <c r="H15" s="13">
        <v>57</v>
      </c>
      <c r="I15" s="13">
        <f t="shared" si="1"/>
        <v>4</v>
      </c>
      <c r="J15" s="13">
        <f t="shared" si="2"/>
        <v>135</v>
      </c>
      <c r="K15" s="13">
        <f t="shared" si="3"/>
        <v>91</v>
      </c>
      <c r="L15" s="13">
        <v>220</v>
      </c>
      <c r="M15" s="14">
        <f t="shared" si="4"/>
        <v>61.363636363636367</v>
      </c>
      <c r="N15" s="14">
        <f t="shared" si="5"/>
        <v>41.363636363636367</v>
      </c>
      <c r="O15" s="14">
        <f t="shared" si="6"/>
        <v>67.407407407407405</v>
      </c>
    </row>
    <row r="16" spans="1:15" x14ac:dyDescent="0.35">
      <c r="A16" s="27"/>
      <c r="B16" s="12" t="s">
        <v>299</v>
      </c>
      <c r="C16" s="13">
        <v>0</v>
      </c>
      <c r="D16" s="13">
        <v>0</v>
      </c>
      <c r="E16" s="13"/>
      <c r="F16" s="13">
        <v>1</v>
      </c>
      <c r="G16" s="13">
        <v>14</v>
      </c>
      <c r="H16" s="13">
        <v>13</v>
      </c>
      <c r="I16" s="13">
        <f t="shared" si="1"/>
        <v>1</v>
      </c>
      <c r="J16" s="13">
        <f t="shared" si="2"/>
        <v>14</v>
      </c>
      <c r="K16" s="13">
        <f t="shared" si="3"/>
        <v>13</v>
      </c>
      <c r="L16" s="13">
        <v>62</v>
      </c>
      <c r="M16" s="14">
        <f t="shared" si="4"/>
        <v>22.58064516129032</v>
      </c>
      <c r="N16" s="14">
        <f t="shared" si="5"/>
        <v>20.967741935483872</v>
      </c>
      <c r="O16" s="14">
        <f t="shared" si="6"/>
        <v>92.857142857142861</v>
      </c>
    </row>
    <row r="17" spans="1:15" x14ac:dyDescent="0.35">
      <c r="A17" s="27"/>
      <c r="B17" s="12" t="s">
        <v>300</v>
      </c>
      <c r="C17" s="13">
        <v>1</v>
      </c>
      <c r="D17" s="13">
        <v>52</v>
      </c>
      <c r="E17" s="13">
        <v>52</v>
      </c>
      <c r="F17" s="13">
        <v>1</v>
      </c>
      <c r="G17" s="13">
        <v>24</v>
      </c>
      <c r="H17" s="13">
        <v>22</v>
      </c>
      <c r="I17" s="13">
        <f t="shared" si="1"/>
        <v>2</v>
      </c>
      <c r="J17" s="13">
        <f t="shared" si="2"/>
        <v>76</v>
      </c>
      <c r="K17" s="13">
        <f t="shared" si="3"/>
        <v>74</v>
      </c>
      <c r="L17" s="13">
        <v>210</v>
      </c>
      <c r="M17" s="14">
        <f t="shared" si="4"/>
        <v>36.19047619047619</v>
      </c>
      <c r="N17" s="14">
        <f t="shared" si="5"/>
        <v>35.238095238095241</v>
      </c>
      <c r="O17" s="14">
        <f t="shared" si="6"/>
        <v>97.368421052631575</v>
      </c>
    </row>
    <row r="18" spans="1:15" x14ac:dyDescent="0.35">
      <c r="A18" s="27"/>
      <c r="B18" s="12" t="s">
        <v>301</v>
      </c>
      <c r="C18" s="13">
        <v>1</v>
      </c>
      <c r="D18" s="13">
        <v>33</v>
      </c>
      <c r="E18" s="13">
        <v>28</v>
      </c>
      <c r="F18" s="13">
        <v>0</v>
      </c>
      <c r="G18" s="13">
        <v>0</v>
      </c>
      <c r="H18" s="13"/>
      <c r="I18" s="13">
        <f t="shared" si="1"/>
        <v>1</v>
      </c>
      <c r="J18" s="13">
        <f t="shared" si="2"/>
        <v>33</v>
      </c>
      <c r="K18" s="13">
        <f t="shared" si="3"/>
        <v>28</v>
      </c>
      <c r="L18" s="13">
        <v>65</v>
      </c>
      <c r="M18" s="14">
        <f t="shared" si="4"/>
        <v>50.769230769230766</v>
      </c>
      <c r="N18" s="14">
        <f t="shared" si="5"/>
        <v>43.07692307692308</v>
      </c>
      <c r="O18" s="14">
        <f t="shared" si="6"/>
        <v>84.848484848484844</v>
      </c>
    </row>
    <row r="19" spans="1:15" ht="26" x14ac:dyDescent="0.35">
      <c r="A19" s="27"/>
      <c r="B19" s="15" t="s">
        <v>302</v>
      </c>
      <c r="C19" s="13">
        <v>0</v>
      </c>
      <c r="D19" s="13">
        <v>0</v>
      </c>
      <c r="E19" s="13"/>
      <c r="F19" s="13">
        <v>0</v>
      </c>
      <c r="G19" s="13">
        <v>0</v>
      </c>
      <c r="H19" s="13"/>
      <c r="I19" s="13">
        <f t="shared" si="1"/>
        <v>0</v>
      </c>
      <c r="J19" s="13">
        <f t="shared" si="2"/>
        <v>0</v>
      </c>
      <c r="K19" s="13">
        <f t="shared" si="3"/>
        <v>0</v>
      </c>
      <c r="L19" s="13">
        <v>13</v>
      </c>
      <c r="M19" s="14">
        <f t="shared" si="4"/>
        <v>0</v>
      </c>
      <c r="N19" s="14">
        <f t="shared" si="5"/>
        <v>0</v>
      </c>
      <c r="O19" s="14"/>
    </row>
    <row r="20" spans="1:15" x14ac:dyDescent="0.35">
      <c r="A20" s="27"/>
      <c r="B20" s="12" t="s">
        <v>303</v>
      </c>
      <c r="C20" s="13">
        <v>1</v>
      </c>
      <c r="D20" s="13">
        <v>37</v>
      </c>
      <c r="E20" s="13">
        <v>30</v>
      </c>
      <c r="F20" s="13">
        <v>0</v>
      </c>
      <c r="G20" s="13">
        <v>0</v>
      </c>
      <c r="H20" s="13"/>
      <c r="I20" s="13">
        <f t="shared" si="1"/>
        <v>1</v>
      </c>
      <c r="J20" s="13">
        <f t="shared" si="2"/>
        <v>37</v>
      </c>
      <c r="K20" s="13">
        <f t="shared" si="3"/>
        <v>30</v>
      </c>
      <c r="L20" s="13">
        <v>129</v>
      </c>
      <c r="M20" s="14">
        <f t="shared" si="4"/>
        <v>28.68217054263566</v>
      </c>
      <c r="N20" s="14">
        <f t="shared" si="5"/>
        <v>23.255813953488371</v>
      </c>
      <c r="O20" s="14">
        <f t="shared" si="6"/>
        <v>81.081081081081081</v>
      </c>
    </row>
    <row r="21" spans="1:15" x14ac:dyDescent="0.35">
      <c r="A21" s="27"/>
      <c r="B21" s="12" t="s">
        <v>304</v>
      </c>
      <c r="C21" s="13">
        <v>0</v>
      </c>
      <c r="D21" s="13">
        <v>0</v>
      </c>
      <c r="E21" s="13"/>
      <c r="F21" s="13">
        <v>0</v>
      </c>
      <c r="G21" s="13">
        <v>0</v>
      </c>
      <c r="H21" s="13"/>
      <c r="I21" s="13">
        <f t="shared" si="1"/>
        <v>0</v>
      </c>
      <c r="J21" s="13">
        <f t="shared" si="2"/>
        <v>0</v>
      </c>
      <c r="K21" s="13">
        <f t="shared" si="3"/>
        <v>0</v>
      </c>
      <c r="L21" s="13">
        <v>10</v>
      </c>
      <c r="M21" s="14">
        <f t="shared" si="4"/>
        <v>0</v>
      </c>
      <c r="N21" s="14">
        <f t="shared" si="5"/>
        <v>0</v>
      </c>
      <c r="O21" s="14"/>
    </row>
    <row r="22" spans="1:15" x14ac:dyDescent="0.35">
      <c r="A22" s="27"/>
      <c r="B22" s="12" t="s">
        <v>305</v>
      </c>
      <c r="C22" s="13">
        <v>0</v>
      </c>
      <c r="D22" s="13">
        <v>0</v>
      </c>
      <c r="E22" s="13"/>
      <c r="F22" s="13">
        <v>1</v>
      </c>
      <c r="G22" s="13">
        <v>17</v>
      </c>
      <c r="H22" s="13">
        <v>13</v>
      </c>
      <c r="I22" s="13">
        <f t="shared" si="1"/>
        <v>1</v>
      </c>
      <c r="J22" s="13">
        <f t="shared" si="2"/>
        <v>17</v>
      </c>
      <c r="K22" s="13">
        <f t="shared" si="3"/>
        <v>13</v>
      </c>
      <c r="L22" s="13">
        <v>30</v>
      </c>
      <c r="M22" s="14">
        <f t="shared" si="4"/>
        <v>56.666666666666664</v>
      </c>
      <c r="N22" s="14">
        <f t="shared" si="5"/>
        <v>43.333333333333336</v>
      </c>
      <c r="O22" s="14">
        <f t="shared" si="6"/>
        <v>76.470588235294116</v>
      </c>
    </row>
    <row r="23" spans="1:15" x14ac:dyDescent="0.35">
      <c r="A23" s="27"/>
      <c r="B23" s="12" t="s">
        <v>306</v>
      </c>
      <c r="C23" s="13">
        <v>1</v>
      </c>
      <c r="D23" s="13">
        <v>40</v>
      </c>
      <c r="E23" s="13">
        <v>30</v>
      </c>
      <c r="F23" s="13">
        <v>0</v>
      </c>
      <c r="G23" s="13">
        <v>0</v>
      </c>
      <c r="H23" s="13"/>
      <c r="I23" s="13">
        <f t="shared" si="1"/>
        <v>1</v>
      </c>
      <c r="J23" s="13">
        <f t="shared" si="2"/>
        <v>40</v>
      </c>
      <c r="K23" s="13">
        <f t="shared" si="3"/>
        <v>30</v>
      </c>
      <c r="L23" s="13">
        <v>85</v>
      </c>
      <c r="M23" s="14">
        <f t="shared" si="4"/>
        <v>47.058823529411761</v>
      </c>
      <c r="N23" s="14">
        <f t="shared" si="5"/>
        <v>35.294117647058826</v>
      </c>
      <c r="O23" s="14">
        <f t="shared" si="6"/>
        <v>75</v>
      </c>
    </row>
    <row r="24" spans="1:15" x14ac:dyDescent="0.35">
      <c r="A24" s="27"/>
      <c r="B24" s="12" t="s">
        <v>307</v>
      </c>
      <c r="C24" s="13">
        <v>0</v>
      </c>
      <c r="D24" s="13">
        <v>0</v>
      </c>
      <c r="E24" s="13"/>
      <c r="F24" s="13">
        <v>0</v>
      </c>
      <c r="G24" s="13">
        <v>0</v>
      </c>
      <c r="H24" s="13"/>
      <c r="I24" s="13">
        <f t="shared" si="1"/>
        <v>0</v>
      </c>
      <c r="J24" s="13">
        <f t="shared" si="2"/>
        <v>0</v>
      </c>
      <c r="K24" s="13">
        <f t="shared" si="3"/>
        <v>0</v>
      </c>
      <c r="L24" s="13">
        <v>7</v>
      </c>
      <c r="M24" s="14">
        <f t="shared" si="4"/>
        <v>0</v>
      </c>
      <c r="N24" s="14">
        <f t="shared" si="5"/>
        <v>0</v>
      </c>
      <c r="O24" s="14"/>
    </row>
    <row r="25" spans="1:15" s="19" customFormat="1" x14ac:dyDescent="0.35">
      <c r="A25" s="16" t="s">
        <v>308</v>
      </c>
      <c r="B25" s="16"/>
      <c r="C25" s="17">
        <f>SUM(C10:C24)</f>
        <v>20</v>
      </c>
      <c r="D25" s="17">
        <f t="shared" ref="D25:L25" si="8">SUM(D10:D24)</f>
        <v>979</v>
      </c>
      <c r="E25" s="17">
        <f t="shared" si="8"/>
        <v>737</v>
      </c>
      <c r="F25" s="17">
        <f t="shared" si="8"/>
        <v>42</v>
      </c>
      <c r="G25" s="17">
        <f t="shared" si="8"/>
        <v>948</v>
      </c>
      <c r="H25" s="17">
        <f t="shared" si="8"/>
        <v>750</v>
      </c>
      <c r="I25" s="17">
        <f t="shared" si="8"/>
        <v>62</v>
      </c>
      <c r="J25" s="17">
        <f t="shared" si="8"/>
        <v>1927</v>
      </c>
      <c r="K25" s="17">
        <f t="shared" si="8"/>
        <v>1487</v>
      </c>
      <c r="L25" s="17">
        <f t="shared" si="8"/>
        <v>3644</v>
      </c>
      <c r="M25" s="18">
        <f t="shared" si="4"/>
        <v>52.881448957189903</v>
      </c>
      <c r="N25" s="18">
        <f t="shared" si="5"/>
        <v>40.806805708013172</v>
      </c>
      <c r="O25" s="18">
        <f t="shared" si="6"/>
        <v>77.166580176440064</v>
      </c>
    </row>
    <row r="26" spans="1:15" x14ac:dyDescent="0.35">
      <c r="A26" s="27" t="s">
        <v>379</v>
      </c>
      <c r="B26" s="12" t="s">
        <v>309</v>
      </c>
      <c r="C26" s="13">
        <v>0</v>
      </c>
      <c r="D26" s="13">
        <v>0</v>
      </c>
      <c r="E26" s="13"/>
      <c r="F26" s="13">
        <v>0</v>
      </c>
      <c r="G26" s="13">
        <v>0</v>
      </c>
      <c r="H26" s="13"/>
      <c r="I26" s="13">
        <f t="shared" si="1"/>
        <v>0</v>
      </c>
      <c r="J26" s="13">
        <f t="shared" si="2"/>
        <v>0</v>
      </c>
      <c r="K26" s="13">
        <f t="shared" si="3"/>
        <v>0</v>
      </c>
      <c r="L26" s="13">
        <v>57</v>
      </c>
      <c r="M26" s="14">
        <f t="shared" si="4"/>
        <v>0</v>
      </c>
      <c r="N26" s="14">
        <f t="shared" si="5"/>
        <v>0</v>
      </c>
      <c r="O26" s="14"/>
    </row>
    <row r="27" spans="1:15" x14ac:dyDescent="0.35">
      <c r="A27" s="27"/>
      <c r="B27" s="12" t="s">
        <v>310</v>
      </c>
      <c r="C27" s="13">
        <v>2</v>
      </c>
      <c r="D27" s="13">
        <v>100</v>
      </c>
      <c r="E27" s="13">
        <v>81</v>
      </c>
      <c r="F27" s="13">
        <v>5</v>
      </c>
      <c r="G27" s="13">
        <v>113</v>
      </c>
      <c r="H27" s="13">
        <v>87</v>
      </c>
      <c r="I27" s="13">
        <f t="shared" si="1"/>
        <v>7</v>
      </c>
      <c r="J27" s="13">
        <f t="shared" si="2"/>
        <v>213</v>
      </c>
      <c r="K27" s="13">
        <f t="shared" si="3"/>
        <v>168</v>
      </c>
      <c r="L27" s="13">
        <v>459</v>
      </c>
      <c r="M27" s="14">
        <f t="shared" si="4"/>
        <v>46.405228758169933</v>
      </c>
      <c r="N27" s="14">
        <f t="shared" si="5"/>
        <v>36.601307189542482</v>
      </c>
      <c r="O27" s="14">
        <f t="shared" si="6"/>
        <v>78.873239436619713</v>
      </c>
    </row>
    <row r="28" spans="1:15" x14ac:dyDescent="0.35">
      <c r="A28" s="27"/>
      <c r="B28" s="12" t="s">
        <v>311</v>
      </c>
      <c r="C28" s="13">
        <v>1</v>
      </c>
      <c r="D28" s="13">
        <v>54</v>
      </c>
      <c r="E28" s="13">
        <v>35</v>
      </c>
      <c r="F28" s="13">
        <v>1</v>
      </c>
      <c r="G28" s="13">
        <v>24</v>
      </c>
      <c r="H28" s="13">
        <v>20</v>
      </c>
      <c r="I28" s="13">
        <f t="shared" si="1"/>
        <v>2</v>
      </c>
      <c r="J28" s="13">
        <f t="shared" si="2"/>
        <v>78</v>
      </c>
      <c r="K28" s="13">
        <f t="shared" si="3"/>
        <v>55</v>
      </c>
      <c r="L28" s="13">
        <v>252</v>
      </c>
      <c r="M28" s="14">
        <f t="shared" si="4"/>
        <v>30.952380952380953</v>
      </c>
      <c r="N28" s="14">
        <f t="shared" si="5"/>
        <v>21.825396825396826</v>
      </c>
      <c r="O28" s="14">
        <f t="shared" si="6"/>
        <v>70.512820512820511</v>
      </c>
    </row>
    <row r="29" spans="1:15" x14ac:dyDescent="0.35">
      <c r="A29" s="27"/>
      <c r="B29" s="12" t="s">
        <v>312</v>
      </c>
      <c r="C29" s="13">
        <v>1</v>
      </c>
      <c r="D29" s="13">
        <v>20</v>
      </c>
      <c r="E29" s="13">
        <v>20</v>
      </c>
      <c r="F29" s="13">
        <v>1</v>
      </c>
      <c r="G29" s="13">
        <v>33</v>
      </c>
      <c r="H29" s="13">
        <v>33</v>
      </c>
      <c r="I29" s="13">
        <f t="shared" si="1"/>
        <v>2</v>
      </c>
      <c r="J29" s="13">
        <f t="shared" si="2"/>
        <v>53</v>
      </c>
      <c r="K29" s="13">
        <f t="shared" si="3"/>
        <v>53</v>
      </c>
      <c r="L29" s="13">
        <v>212</v>
      </c>
      <c r="M29" s="14">
        <f t="shared" si="4"/>
        <v>25</v>
      </c>
      <c r="N29" s="14">
        <f t="shared" si="5"/>
        <v>25</v>
      </c>
      <c r="O29" s="14">
        <f t="shared" si="6"/>
        <v>100</v>
      </c>
    </row>
    <row r="30" spans="1:15" x14ac:dyDescent="0.35">
      <c r="A30" s="27"/>
      <c r="B30" s="12" t="s">
        <v>313</v>
      </c>
      <c r="C30" s="13">
        <v>1</v>
      </c>
      <c r="D30" s="13">
        <v>50</v>
      </c>
      <c r="E30" s="13">
        <v>50</v>
      </c>
      <c r="F30" s="13">
        <v>0</v>
      </c>
      <c r="G30" s="13">
        <v>0</v>
      </c>
      <c r="H30" s="13"/>
      <c r="I30" s="13">
        <f t="shared" si="1"/>
        <v>1</v>
      </c>
      <c r="J30" s="13">
        <f t="shared" si="2"/>
        <v>50</v>
      </c>
      <c r="K30" s="13">
        <f t="shared" si="3"/>
        <v>50</v>
      </c>
      <c r="L30" s="13">
        <v>162</v>
      </c>
      <c r="M30" s="14">
        <f t="shared" si="4"/>
        <v>30.864197530864196</v>
      </c>
      <c r="N30" s="14">
        <f t="shared" si="5"/>
        <v>30.864197530864196</v>
      </c>
      <c r="O30" s="14">
        <f t="shared" si="6"/>
        <v>100</v>
      </c>
    </row>
    <row r="31" spans="1:15" x14ac:dyDescent="0.35">
      <c r="A31" s="27"/>
      <c r="B31" s="12" t="s">
        <v>314</v>
      </c>
      <c r="C31" s="13">
        <v>0</v>
      </c>
      <c r="D31" s="13">
        <v>0</v>
      </c>
      <c r="E31" s="13"/>
      <c r="F31" s="13">
        <v>1</v>
      </c>
      <c r="G31" s="13">
        <v>21</v>
      </c>
      <c r="H31" s="13">
        <v>16</v>
      </c>
      <c r="I31" s="13">
        <f t="shared" si="1"/>
        <v>1</v>
      </c>
      <c r="J31" s="13">
        <f t="shared" si="2"/>
        <v>21</v>
      </c>
      <c r="K31" s="13">
        <f t="shared" si="3"/>
        <v>16</v>
      </c>
      <c r="L31" s="13">
        <v>76</v>
      </c>
      <c r="M31" s="14">
        <f t="shared" si="4"/>
        <v>27.631578947368425</v>
      </c>
      <c r="N31" s="14">
        <f t="shared" si="5"/>
        <v>21.052631578947366</v>
      </c>
      <c r="O31" s="14">
        <f t="shared" si="6"/>
        <v>76.19047619047619</v>
      </c>
    </row>
    <row r="32" spans="1:15" x14ac:dyDescent="0.35">
      <c r="A32" s="27"/>
      <c r="B32" s="12" t="s">
        <v>315</v>
      </c>
      <c r="C32" s="13">
        <v>1</v>
      </c>
      <c r="D32" s="13">
        <v>42</v>
      </c>
      <c r="E32" s="13">
        <v>42</v>
      </c>
      <c r="F32" s="13">
        <v>2</v>
      </c>
      <c r="G32" s="13">
        <v>45</v>
      </c>
      <c r="H32" s="13">
        <v>45</v>
      </c>
      <c r="I32" s="13">
        <f t="shared" si="1"/>
        <v>3</v>
      </c>
      <c r="J32" s="13">
        <f t="shared" si="2"/>
        <v>87</v>
      </c>
      <c r="K32" s="13">
        <f t="shared" si="3"/>
        <v>87</v>
      </c>
      <c r="L32" s="13">
        <v>297</v>
      </c>
      <c r="M32" s="14">
        <f t="shared" si="4"/>
        <v>29.292929292929294</v>
      </c>
      <c r="N32" s="14">
        <f t="shared" si="5"/>
        <v>29.292929292929294</v>
      </c>
      <c r="O32" s="14">
        <f t="shared" si="6"/>
        <v>100</v>
      </c>
    </row>
    <row r="33" spans="1:15" ht="26" x14ac:dyDescent="0.35">
      <c r="A33" s="27"/>
      <c r="B33" s="15" t="s">
        <v>316</v>
      </c>
      <c r="C33" s="13">
        <v>1</v>
      </c>
      <c r="D33" s="13">
        <v>76</v>
      </c>
      <c r="E33" s="13">
        <v>76</v>
      </c>
      <c r="F33" s="13">
        <v>0</v>
      </c>
      <c r="G33" s="13">
        <v>0</v>
      </c>
      <c r="H33" s="13"/>
      <c r="I33" s="13">
        <f t="shared" si="1"/>
        <v>1</v>
      </c>
      <c r="J33" s="13">
        <f t="shared" si="2"/>
        <v>76</v>
      </c>
      <c r="K33" s="13">
        <f t="shared" si="3"/>
        <v>76</v>
      </c>
      <c r="L33" s="13">
        <v>434</v>
      </c>
      <c r="M33" s="14">
        <f t="shared" si="4"/>
        <v>17.511520737327189</v>
      </c>
      <c r="N33" s="14">
        <f t="shared" si="5"/>
        <v>17.511520737327189</v>
      </c>
      <c r="O33" s="14">
        <f t="shared" si="6"/>
        <v>100</v>
      </c>
    </row>
    <row r="34" spans="1:15" x14ac:dyDescent="0.35">
      <c r="A34" s="27"/>
      <c r="B34" s="12" t="s">
        <v>317</v>
      </c>
      <c r="C34" s="13">
        <v>0</v>
      </c>
      <c r="D34" s="13">
        <v>0</v>
      </c>
      <c r="E34" s="13"/>
      <c r="F34" s="13">
        <v>2</v>
      </c>
      <c r="G34" s="13">
        <v>33</v>
      </c>
      <c r="H34" s="13">
        <v>31</v>
      </c>
      <c r="I34" s="13">
        <f t="shared" si="1"/>
        <v>2</v>
      </c>
      <c r="J34" s="13">
        <f t="shared" si="2"/>
        <v>33</v>
      </c>
      <c r="K34" s="13">
        <f t="shared" si="3"/>
        <v>31</v>
      </c>
      <c r="L34" s="13">
        <v>61</v>
      </c>
      <c r="M34" s="14">
        <f t="shared" si="4"/>
        <v>54.098360655737707</v>
      </c>
      <c r="N34" s="14">
        <f t="shared" si="5"/>
        <v>50.819672131147541</v>
      </c>
      <c r="O34" s="14">
        <f t="shared" si="6"/>
        <v>93.939393939393938</v>
      </c>
    </row>
    <row r="35" spans="1:15" s="19" customFormat="1" x14ac:dyDescent="0.35">
      <c r="A35" s="16" t="s">
        <v>318</v>
      </c>
      <c r="B35" s="16"/>
      <c r="C35" s="17">
        <f>SUM(C26:C34)</f>
        <v>7</v>
      </c>
      <c r="D35" s="17">
        <f t="shared" ref="D35:L35" si="9">SUM(D26:D34)</f>
        <v>342</v>
      </c>
      <c r="E35" s="17">
        <f t="shared" si="9"/>
        <v>304</v>
      </c>
      <c r="F35" s="17">
        <f t="shared" si="9"/>
        <v>12</v>
      </c>
      <c r="G35" s="17">
        <f t="shared" si="9"/>
        <v>269</v>
      </c>
      <c r="H35" s="17">
        <f t="shared" si="9"/>
        <v>232</v>
      </c>
      <c r="I35" s="17">
        <f t="shared" si="9"/>
        <v>19</v>
      </c>
      <c r="J35" s="17">
        <f t="shared" si="9"/>
        <v>611</v>
      </c>
      <c r="K35" s="17">
        <f t="shared" si="9"/>
        <v>536</v>
      </c>
      <c r="L35" s="17">
        <f t="shared" si="9"/>
        <v>2010</v>
      </c>
      <c r="M35" s="18">
        <f t="shared" si="4"/>
        <v>30.398009950248756</v>
      </c>
      <c r="N35" s="18">
        <f t="shared" si="5"/>
        <v>26.666666666666668</v>
      </c>
      <c r="O35" s="18">
        <f t="shared" si="6"/>
        <v>87.72504091653029</v>
      </c>
    </row>
    <row r="36" spans="1:15" s="19" customFormat="1" x14ac:dyDescent="0.35">
      <c r="A36" s="16" t="s">
        <v>351</v>
      </c>
      <c r="B36" s="16"/>
      <c r="C36" s="17">
        <f>SUM(C35,C25,C9)</f>
        <v>40</v>
      </c>
      <c r="D36" s="17">
        <f t="shared" ref="D36:L36" si="10">SUM(D35,D25,D9)</f>
        <v>1937</v>
      </c>
      <c r="E36" s="17">
        <f t="shared" si="10"/>
        <v>1569</v>
      </c>
      <c r="F36" s="17">
        <f t="shared" si="10"/>
        <v>70</v>
      </c>
      <c r="G36" s="17">
        <f t="shared" si="10"/>
        <v>1591</v>
      </c>
      <c r="H36" s="17">
        <f t="shared" si="10"/>
        <v>1326</v>
      </c>
      <c r="I36" s="17">
        <f t="shared" si="10"/>
        <v>110</v>
      </c>
      <c r="J36" s="17">
        <f t="shared" si="10"/>
        <v>3528</v>
      </c>
      <c r="K36" s="17">
        <f t="shared" si="10"/>
        <v>2895</v>
      </c>
      <c r="L36" s="17">
        <f t="shared" si="10"/>
        <v>7748</v>
      </c>
      <c r="M36" s="18">
        <f t="shared" si="4"/>
        <v>45.534331440371709</v>
      </c>
      <c r="N36" s="18">
        <f t="shared" si="5"/>
        <v>37.364481156427466</v>
      </c>
      <c r="O36" s="18">
        <f t="shared" si="6"/>
        <v>82.057823129251702</v>
      </c>
    </row>
  </sheetData>
  <mergeCells count="12">
    <mergeCell ref="A26:A34"/>
    <mergeCell ref="L1:L2"/>
    <mergeCell ref="A1:A2"/>
    <mergeCell ref="B1:B2"/>
    <mergeCell ref="C1:E1"/>
    <mergeCell ref="F1:H1"/>
    <mergeCell ref="I1:K1"/>
    <mergeCell ref="M1:M2"/>
    <mergeCell ref="N1:N2"/>
    <mergeCell ref="O1:O2"/>
    <mergeCell ref="A3:A8"/>
    <mergeCell ref="A10:A24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1311-027A-4C6E-BC37-6A863054EF62}">
  <dimension ref="A1:P32"/>
  <sheetViews>
    <sheetView workbookViewId="0">
      <selection activeCell="A3" sqref="A3:A15"/>
    </sheetView>
  </sheetViews>
  <sheetFormatPr defaultRowHeight="14.5" x14ac:dyDescent="0.35"/>
  <cols>
    <col min="1" max="1" width="10.6328125" style="20" customWidth="1"/>
    <col min="2" max="2" width="18.6328125" style="20" customWidth="1"/>
    <col min="3" max="15" width="8.6328125" style="5" customWidth="1"/>
    <col min="16" max="16384" width="8.7265625" style="5"/>
  </cols>
  <sheetData>
    <row r="1" spans="1:16" ht="44.5" customHeight="1" x14ac:dyDescent="0.35">
      <c r="A1" s="24" t="s">
        <v>0</v>
      </c>
      <c r="B1" s="24" t="s">
        <v>1</v>
      </c>
      <c r="C1" s="27" t="s">
        <v>2</v>
      </c>
      <c r="D1" s="27"/>
      <c r="E1" s="27"/>
      <c r="F1" s="27" t="s">
        <v>3</v>
      </c>
      <c r="G1" s="27"/>
      <c r="H1" s="27"/>
      <c r="I1" s="27" t="s">
        <v>4</v>
      </c>
      <c r="J1" s="27"/>
      <c r="K1" s="27"/>
      <c r="L1" s="27" t="s">
        <v>415</v>
      </c>
      <c r="M1" s="25" t="s">
        <v>5</v>
      </c>
      <c r="N1" s="25" t="s">
        <v>412</v>
      </c>
      <c r="O1" s="25" t="s">
        <v>413</v>
      </c>
    </row>
    <row r="2" spans="1:16" s="1" customFormat="1" ht="56.5" customHeight="1" x14ac:dyDescent="0.35">
      <c r="A2" s="24"/>
      <c r="B2" s="24"/>
      <c r="C2" s="26" t="s">
        <v>6</v>
      </c>
      <c r="D2" s="26" t="s">
        <v>7</v>
      </c>
      <c r="E2" s="26" t="s">
        <v>414</v>
      </c>
      <c r="F2" s="26" t="s">
        <v>6</v>
      </c>
      <c r="G2" s="26" t="s">
        <v>7</v>
      </c>
      <c r="H2" s="26" t="s">
        <v>414</v>
      </c>
      <c r="I2" s="26" t="s">
        <v>6</v>
      </c>
      <c r="J2" s="26" t="s">
        <v>7</v>
      </c>
      <c r="K2" s="26" t="s">
        <v>414</v>
      </c>
      <c r="L2" s="27"/>
      <c r="M2" s="25"/>
      <c r="N2" s="25"/>
      <c r="O2" s="25"/>
    </row>
    <row r="3" spans="1:16" x14ac:dyDescent="0.35">
      <c r="A3" s="27" t="s">
        <v>416</v>
      </c>
      <c r="B3" s="12" t="s">
        <v>320</v>
      </c>
      <c r="C3" s="13">
        <v>2</v>
      </c>
      <c r="D3" s="13">
        <v>112</v>
      </c>
      <c r="E3" s="13">
        <v>95</v>
      </c>
      <c r="F3" s="13">
        <v>1</v>
      </c>
      <c r="G3" s="13">
        <v>12</v>
      </c>
      <c r="H3" s="13">
        <v>10</v>
      </c>
      <c r="I3" s="13">
        <f>SUM(C3,F3)</f>
        <v>3</v>
      </c>
      <c r="J3" s="13">
        <f t="shared" ref="J3" si="0">SUM(D3,G3)</f>
        <v>124</v>
      </c>
      <c r="K3" s="13">
        <f>SUM(E3,H3)</f>
        <v>105</v>
      </c>
      <c r="L3" s="13">
        <v>246</v>
      </c>
      <c r="M3" s="21">
        <f>J3/L3*100</f>
        <v>50.40650406504065</v>
      </c>
      <c r="N3" s="21">
        <f>K3/L3*100</f>
        <v>42.68292682926829</v>
      </c>
      <c r="O3" s="21">
        <f>K3/J3*100</f>
        <v>84.677419354838719</v>
      </c>
    </row>
    <row r="4" spans="1:16" x14ac:dyDescent="0.35">
      <c r="A4" s="27"/>
      <c r="B4" s="12" t="s">
        <v>321</v>
      </c>
      <c r="C4" s="13">
        <v>0</v>
      </c>
      <c r="D4" s="13">
        <v>0</v>
      </c>
      <c r="E4" s="13"/>
      <c r="F4" s="13">
        <v>0</v>
      </c>
      <c r="G4" s="13">
        <v>0</v>
      </c>
      <c r="H4" s="13"/>
      <c r="I4" s="13">
        <f t="shared" ref="I4:I30" si="1">SUM(C4,F4)</f>
        <v>0</v>
      </c>
      <c r="J4" s="13">
        <f t="shared" ref="J4:J30" si="2">SUM(D4,G4)</f>
        <v>0</v>
      </c>
      <c r="K4" s="13">
        <f t="shared" ref="K4:K30" si="3">SUM(E4,H4)</f>
        <v>0</v>
      </c>
      <c r="L4" s="13">
        <v>201</v>
      </c>
      <c r="M4" s="21"/>
      <c r="N4" s="21"/>
      <c r="O4" s="21"/>
    </row>
    <row r="5" spans="1:16" x14ac:dyDescent="0.35">
      <c r="A5" s="27"/>
      <c r="B5" s="12" t="s">
        <v>322</v>
      </c>
      <c r="C5" s="13">
        <v>0</v>
      </c>
      <c r="D5" s="13">
        <v>0</v>
      </c>
      <c r="E5" s="13"/>
      <c r="F5" s="13">
        <v>0</v>
      </c>
      <c r="G5" s="13">
        <v>0</v>
      </c>
      <c r="H5" s="13"/>
      <c r="I5" s="13">
        <f t="shared" si="1"/>
        <v>0</v>
      </c>
      <c r="J5" s="13">
        <f t="shared" si="2"/>
        <v>0</v>
      </c>
      <c r="K5" s="13">
        <f t="shared" si="3"/>
        <v>0</v>
      </c>
      <c r="L5" s="23">
        <v>18</v>
      </c>
      <c r="M5" s="21"/>
      <c r="N5" s="21"/>
      <c r="O5" s="21"/>
    </row>
    <row r="6" spans="1:16" x14ac:dyDescent="0.35">
      <c r="A6" s="27"/>
      <c r="B6" s="12" t="s">
        <v>323</v>
      </c>
      <c r="C6" s="13">
        <v>1</v>
      </c>
      <c r="D6" s="13">
        <v>74</v>
      </c>
      <c r="E6" s="13">
        <v>74</v>
      </c>
      <c r="F6" s="13">
        <v>0</v>
      </c>
      <c r="G6" s="13">
        <v>0</v>
      </c>
      <c r="H6" s="13"/>
      <c r="I6" s="13">
        <f t="shared" si="1"/>
        <v>1</v>
      </c>
      <c r="J6" s="13">
        <f t="shared" si="2"/>
        <v>74</v>
      </c>
      <c r="K6" s="13">
        <f t="shared" si="3"/>
        <v>74</v>
      </c>
      <c r="L6" s="13">
        <v>284</v>
      </c>
      <c r="M6" s="21">
        <f t="shared" ref="M6:M32" si="4">J6/L6*100</f>
        <v>26.056338028169012</v>
      </c>
      <c r="N6" s="21">
        <f t="shared" ref="N6:N32" si="5">K6/L6*100</f>
        <v>26.056338028169012</v>
      </c>
      <c r="O6" s="21">
        <f t="shared" ref="O6:O32" si="6">K6/J6*100</f>
        <v>100</v>
      </c>
    </row>
    <row r="7" spans="1:16" x14ac:dyDescent="0.35">
      <c r="A7" s="27"/>
      <c r="B7" s="12" t="s">
        <v>324</v>
      </c>
      <c r="C7" s="13">
        <v>0</v>
      </c>
      <c r="D7" s="13">
        <v>0</v>
      </c>
      <c r="E7" s="13"/>
      <c r="F7" s="13">
        <v>0</v>
      </c>
      <c r="G7" s="13">
        <v>0</v>
      </c>
      <c r="H7" s="13"/>
      <c r="I7" s="13">
        <f t="shared" si="1"/>
        <v>0</v>
      </c>
      <c r="J7" s="13">
        <f t="shared" si="2"/>
        <v>0</v>
      </c>
      <c r="K7" s="13">
        <f t="shared" si="3"/>
        <v>0</v>
      </c>
      <c r="L7" s="13">
        <v>20</v>
      </c>
      <c r="M7" s="21"/>
      <c r="N7" s="21"/>
      <c r="O7" s="21"/>
      <c r="P7"/>
    </row>
    <row r="8" spans="1:16" x14ac:dyDescent="0.35">
      <c r="A8" s="27"/>
      <c r="B8" s="12" t="s">
        <v>325</v>
      </c>
      <c r="C8" s="13">
        <v>0</v>
      </c>
      <c r="D8" s="13">
        <v>0</v>
      </c>
      <c r="E8" s="13"/>
      <c r="F8" s="13">
        <v>0</v>
      </c>
      <c r="G8" s="13">
        <v>0</v>
      </c>
      <c r="H8" s="13"/>
      <c r="I8" s="13">
        <f t="shared" si="1"/>
        <v>0</v>
      </c>
      <c r="J8" s="13">
        <f t="shared" si="2"/>
        <v>0</v>
      </c>
      <c r="K8" s="13">
        <f t="shared" si="3"/>
        <v>0</v>
      </c>
      <c r="L8" s="13">
        <v>44</v>
      </c>
      <c r="M8" s="21"/>
      <c r="N8" s="21"/>
      <c r="O8" s="21"/>
      <c r="P8"/>
    </row>
    <row r="9" spans="1:16" x14ac:dyDescent="0.35">
      <c r="A9" s="27"/>
      <c r="B9" s="12" t="s">
        <v>326</v>
      </c>
      <c r="C9" s="13">
        <v>0</v>
      </c>
      <c r="D9" s="13">
        <v>0</v>
      </c>
      <c r="E9" s="13"/>
      <c r="F9" s="13">
        <v>0</v>
      </c>
      <c r="G9" s="13">
        <v>0</v>
      </c>
      <c r="H9" s="13"/>
      <c r="I9" s="13">
        <f t="shared" si="1"/>
        <v>0</v>
      </c>
      <c r="J9" s="13">
        <f t="shared" si="2"/>
        <v>0</v>
      </c>
      <c r="K9" s="13">
        <f t="shared" si="3"/>
        <v>0</v>
      </c>
      <c r="L9" s="13">
        <v>19</v>
      </c>
      <c r="M9" s="21"/>
      <c r="N9" s="21"/>
      <c r="O9" s="21"/>
      <c r="P9"/>
    </row>
    <row r="10" spans="1:16" ht="26" x14ac:dyDescent="0.35">
      <c r="A10" s="27"/>
      <c r="B10" s="15" t="s">
        <v>327</v>
      </c>
      <c r="C10" s="13">
        <v>3</v>
      </c>
      <c r="D10" s="13">
        <v>49</v>
      </c>
      <c r="E10" s="13">
        <v>50</v>
      </c>
      <c r="F10" s="13">
        <v>0</v>
      </c>
      <c r="G10" s="13">
        <v>0</v>
      </c>
      <c r="H10" s="13"/>
      <c r="I10" s="13">
        <f t="shared" si="1"/>
        <v>3</v>
      </c>
      <c r="J10" s="13">
        <f t="shared" si="2"/>
        <v>49</v>
      </c>
      <c r="K10" s="13">
        <f t="shared" si="3"/>
        <v>50</v>
      </c>
      <c r="L10" s="13">
        <v>145</v>
      </c>
      <c r="M10" s="21">
        <f t="shared" si="4"/>
        <v>33.793103448275865</v>
      </c>
      <c r="N10" s="21">
        <f t="shared" si="5"/>
        <v>34.482758620689658</v>
      </c>
      <c r="O10" s="21">
        <f t="shared" si="6"/>
        <v>102.04081632653062</v>
      </c>
      <c r="P10"/>
    </row>
    <row r="11" spans="1:16" ht="26" x14ac:dyDescent="0.35">
      <c r="A11" s="27"/>
      <c r="B11" s="15" t="s">
        <v>328</v>
      </c>
      <c r="C11" s="13">
        <v>1</v>
      </c>
      <c r="D11" s="13">
        <v>60</v>
      </c>
      <c r="E11" s="13">
        <v>39</v>
      </c>
      <c r="F11" s="13">
        <v>0</v>
      </c>
      <c r="G11" s="13">
        <v>0</v>
      </c>
      <c r="H11" s="13"/>
      <c r="I11" s="13">
        <f t="shared" si="1"/>
        <v>1</v>
      </c>
      <c r="J11" s="13">
        <f t="shared" si="2"/>
        <v>60</v>
      </c>
      <c r="K11" s="13">
        <f t="shared" si="3"/>
        <v>39</v>
      </c>
      <c r="L11" s="13">
        <v>141</v>
      </c>
      <c r="M11" s="21">
        <f t="shared" si="4"/>
        <v>42.553191489361701</v>
      </c>
      <c r="N11" s="21">
        <f t="shared" si="5"/>
        <v>27.659574468085108</v>
      </c>
      <c r="O11" s="21">
        <f t="shared" si="6"/>
        <v>65</v>
      </c>
      <c r="P11"/>
    </row>
    <row r="12" spans="1:16" x14ac:dyDescent="0.35">
      <c r="A12" s="27"/>
      <c r="B12" s="12" t="s">
        <v>319</v>
      </c>
      <c r="C12" s="13">
        <v>4</v>
      </c>
      <c r="D12" s="13">
        <v>307</v>
      </c>
      <c r="E12" s="13">
        <v>227</v>
      </c>
      <c r="F12" s="13">
        <v>1</v>
      </c>
      <c r="G12" s="13">
        <v>15</v>
      </c>
      <c r="H12" s="13">
        <v>15</v>
      </c>
      <c r="I12" s="13">
        <f t="shared" si="1"/>
        <v>5</v>
      </c>
      <c r="J12" s="13">
        <f t="shared" si="2"/>
        <v>322</v>
      </c>
      <c r="K12" s="13">
        <f t="shared" si="3"/>
        <v>242</v>
      </c>
      <c r="L12" s="13">
        <v>521</v>
      </c>
      <c r="M12" s="21">
        <f t="shared" si="4"/>
        <v>61.804222648752393</v>
      </c>
      <c r="N12" s="21">
        <f t="shared" si="5"/>
        <v>46.449136276391556</v>
      </c>
      <c r="O12" s="21">
        <f t="shared" si="6"/>
        <v>75.155279503105589</v>
      </c>
      <c r="P12"/>
    </row>
    <row r="13" spans="1:16" x14ac:dyDescent="0.35">
      <c r="A13" s="27"/>
      <c r="B13" s="12" t="s">
        <v>329</v>
      </c>
      <c r="C13" s="13">
        <v>0</v>
      </c>
      <c r="D13" s="13">
        <v>0</v>
      </c>
      <c r="E13" s="13"/>
      <c r="F13" s="13">
        <v>0</v>
      </c>
      <c r="G13" s="13">
        <v>0</v>
      </c>
      <c r="H13" s="13"/>
      <c r="I13" s="13">
        <f t="shared" si="1"/>
        <v>0</v>
      </c>
      <c r="J13" s="13">
        <f t="shared" si="2"/>
        <v>0</v>
      </c>
      <c r="K13" s="13">
        <f t="shared" si="3"/>
        <v>0</v>
      </c>
      <c r="L13" s="13">
        <v>47</v>
      </c>
      <c r="M13" s="21"/>
      <c r="N13" s="21"/>
      <c r="O13" s="21"/>
    </row>
    <row r="14" spans="1:16" x14ac:dyDescent="0.35">
      <c r="A14" s="27"/>
      <c r="B14" s="12" t="s">
        <v>330</v>
      </c>
      <c r="C14" s="13">
        <v>1</v>
      </c>
      <c r="D14" s="13">
        <v>24</v>
      </c>
      <c r="E14" s="13">
        <v>24</v>
      </c>
      <c r="F14" s="13">
        <v>0</v>
      </c>
      <c r="G14" s="13">
        <v>0</v>
      </c>
      <c r="H14" s="13"/>
      <c r="I14" s="13">
        <f t="shared" si="1"/>
        <v>1</v>
      </c>
      <c r="J14" s="13">
        <f t="shared" si="2"/>
        <v>24</v>
      </c>
      <c r="K14" s="13">
        <f t="shared" si="3"/>
        <v>24</v>
      </c>
      <c r="L14" s="13">
        <v>128</v>
      </c>
      <c r="M14" s="21">
        <f t="shared" si="4"/>
        <v>18.75</v>
      </c>
      <c r="N14" s="21">
        <f t="shared" si="5"/>
        <v>18.75</v>
      </c>
      <c r="O14" s="21">
        <f t="shared" si="6"/>
        <v>100</v>
      </c>
    </row>
    <row r="15" spans="1:16" ht="26" x14ac:dyDescent="0.35">
      <c r="A15" s="27"/>
      <c r="B15" s="15" t="s">
        <v>331</v>
      </c>
      <c r="C15" s="13">
        <v>1</v>
      </c>
      <c r="D15" s="13">
        <v>64</v>
      </c>
      <c r="E15" s="13">
        <v>61</v>
      </c>
      <c r="F15" s="13">
        <v>2</v>
      </c>
      <c r="G15" s="13">
        <v>27</v>
      </c>
      <c r="H15" s="13">
        <v>21</v>
      </c>
      <c r="I15" s="13">
        <f t="shared" si="1"/>
        <v>3</v>
      </c>
      <c r="J15" s="13">
        <f t="shared" si="2"/>
        <v>91</v>
      </c>
      <c r="K15" s="13">
        <f t="shared" si="3"/>
        <v>82</v>
      </c>
      <c r="L15" s="13">
        <v>154</v>
      </c>
      <c r="M15" s="21">
        <f t="shared" si="4"/>
        <v>59.090909090909093</v>
      </c>
      <c r="N15" s="21">
        <f t="shared" si="5"/>
        <v>53.246753246753244</v>
      </c>
      <c r="O15" s="21">
        <f t="shared" si="6"/>
        <v>90.109890109890117</v>
      </c>
    </row>
    <row r="16" spans="1:16" s="19" customFormat="1" x14ac:dyDescent="0.35">
      <c r="A16" s="16" t="s">
        <v>332</v>
      </c>
      <c r="B16" s="16"/>
      <c r="C16" s="17">
        <f>SUM(C3:C15)</f>
        <v>13</v>
      </c>
      <c r="D16" s="17">
        <f t="shared" ref="D16:L16" si="7">SUM(D3:D15)</f>
        <v>690</v>
      </c>
      <c r="E16" s="17">
        <f t="shared" si="7"/>
        <v>570</v>
      </c>
      <c r="F16" s="17">
        <f t="shared" si="7"/>
        <v>4</v>
      </c>
      <c r="G16" s="17">
        <f t="shared" si="7"/>
        <v>54</v>
      </c>
      <c r="H16" s="17">
        <f t="shared" si="7"/>
        <v>46</v>
      </c>
      <c r="I16" s="17">
        <f t="shared" si="7"/>
        <v>17</v>
      </c>
      <c r="J16" s="17">
        <f t="shared" si="7"/>
        <v>744</v>
      </c>
      <c r="K16" s="17">
        <f t="shared" si="7"/>
        <v>616</v>
      </c>
      <c r="L16" s="17">
        <f t="shared" si="7"/>
        <v>1968</v>
      </c>
      <c r="M16" s="22">
        <f t="shared" si="4"/>
        <v>37.804878048780488</v>
      </c>
      <c r="N16" s="22">
        <f t="shared" si="5"/>
        <v>31.300813008130078</v>
      </c>
      <c r="O16" s="22">
        <f t="shared" si="6"/>
        <v>82.795698924731184</v>
      </c>
    </row>
    <row r="17" spans="1:15" x14ac:dyDescent="0.35">
      <c r="A17" s="27" t="s">
        <v>380</v>
      </c>
      <c r="B17" s="12" t="s">
        <v>334</v>
      </c>
      <c r="C17" s="13">
        <v>3</v>
      </c>
      <c r="D17" s="13">
        <v>109</v>
      </c>
      <c r="E17" s="13">
        <v>109</v>
      </c>
      <c r="F17" s="13">
        <v>0</v>
      </c>
      <c r="G17" s="13">
        <v>0</v>
      </c>
      <c r="H17" s="13"/>
      <c r="I17" s="13">
        <f t="shared" si="1"/>
        <v>3</v>
      </c>
      <c r="J17" s="13">
        <f t="shared" si="2"/>
        <v>109</v>
      </c>
      <c r="K17" s="13">
        <f t="shared" si="3"/>
        <v>109</v>
      </c>
      <c r="L17" s="13">
        <v>342</v>
      </c>
      <c r="M17" s="21">
        <f t="shared" si="4"/>
        <v>31.871345029239766</v>
      </c>
      <c r="N17" s="21">
        <f t="shared" si="5"/>
        <v>31.871345029239766</v>
      </c>
      <c r="O17" s="21">
        <f t="shared" si="6"/>
        <v>100</v>
      </c>
    </row>
    <row r="18" spans="1:15" x14ac:dyDescent="0.35">
      <c r="A18" s="27"/>
      <c r="B18" s="12" t="s">
        <v>335</v>
      </c>
      <c r="C18" s="13">
        <v>0</v>
      </c>
      <c r="D18" s="13">
        <v>0</v>
      </c>
      <c r="E18" s="13"/>
      <c r="F18" s="13">
        <v>0</v>
      </c>
      <c r="G18" s="13">
        <v>0</v>
      </c>
      <c r="H18" s="13"/>
      <c r="I18" s="13">
        <f t="shared" si="1"/>
        <v>0</v>
      </c>
      <c r="J18" s="13">
        <f t="shared" si="2"/>
        <v>0</v>
      </c>
      <c r="K18" s="13">
        <f t="shared" si="3"/>
        <v>0</v>
      </c>
      <c r="L18" s="13">
        <v>4</v>
      </c>
      <c r="M18" s="21"/>
      <c r="N18" s="21"/>
      <c r="O18" s="21"/>
    </row>
    <row r="19" spans="1:15" x14ac:dyDescent="0.35">
      <c r="A19" s="27"/>
      <c r="B19" s="12" t="s">
        <v>336</v>
      </c>
      <c r="C19" s="13">
        <v>0</v>
      </c>
      <c r="D19" s="13">
        <v>0</v>
      </c>
      <c r="E19" s="13"/>
      <c r="F19" s="13">
        <v>0</v>
      </c>
      <c r="G19" s="13">
        <v>0</v>
      </c>
      <c r="H19" s="13"/>
      <c r="I19" s="13">
        <f t="shared" si="1"/>
        <v>0</v>
      </c>
      <c r="J19" s="13">
        <f t="shared" si="2"/>
        <v>0</v>
      </c>
      <c r="K19" s="13">
        <f t="shared" si="3"/>
        <v>0</v>
      </c>
      <c r="L19" s="13">
        <v>11</v>
      </c>
      <c r="M19" s="21"/>
      <c r="N19" s="21"/>
      <c r="O19" s="21"/>
    </row>
    <row r="20" spans="1:15" x14ac:dyDescent="0.35">
      <c r="A20" s="27"/>
      <c r="B20" s="12" t="s">
        <v>337</v>
      </c>
      <c r="C20" s="13">
        <v>0</v>
      </c>
      <c r="D20" s="13">
        <v>0</v>
      </c>
      <c r="E20" s="13"/>
      <c r="F20" s="13">
        <v>0</v>
      </c>
      <c r="G20" s="13">
        <v>0</v>
      </c>
      <c r="H20" s="13"/>
      <c r="I20" s="13">
        <f t="shared" si="1"/>
        <v>0</v>
      </c>
      <c r="J20" s="13">
        <f t="shared" si="2"/>
        <v>0</v>
      </c>
      <c r="K20" s="13">
        <f t="shared" si="3"/>
        <v>0</v>
      </c>
      <c r="L20" s="13">
        <v>21</v>
      </c>
      <c r="M20" s="21"/>
      <c r="N20" s="21"/>
      <c r="O20" s="21"/>
    </row>
    <row r="21" spans="1:15" x14ac:dyDescent="0.35">
      <c r="A21" s="27"/>
      <c r="B21" s="12" t="s">
        <v>338</v>
      </c>
      <c r="C21" s="13">
        <v>1</v>
      </c>
      <c r="D21" s="13">
        <v>32</v>
      </c>
      <c r="E21" s="13">
        <v>28</v>
      </c>
      <c r="F21" s="13">
        <v>0</v>
      </c>
      <c r="G21" s="13">
        <v>0</v>
      </c>
      <c r="H21" s="13"/>
      <c r="I21" s="13">
        <f t="shared" si="1"/>
        <v>1</v>
      </c>
      <c r="J21" s="13">
        <f t="shared" si="2"/>
        <v>32</v>
      </c>
      <c r="K21" s="13">
        <f t="shared" si="3"/>
        <v>28</v>
      </c>
      <c r="L21" s="13">
        <v>127</v>
      </c>
      <c r="M21" s="21">
        <f t="shared" si="4"/>
        <v>25.196850393700785</v>
      </c>
      <c r="N21" s="21">
        <f t="shared" si="5"/>
        <v>22.047244094488189</v>
      </c>
      <c r="O21" s="21">
        <f t="shared" si="6"/>
        <v>87.5</v>
      </c>
    </row>
    <row r="22" spans="1:15" x14ac:dyDescent="0.35">
      <c r="A22" s="27"/>
      <c r="B22" s="12" t="s">
        <v>339</v>
      </c>
      <c r="C22" s="13">
        <v>1</v>
      </c>
      <c r="D22" s="13">
        <v>14</v>
      </c>
      <c r="E22" s="13">
        <v>7</v>
      </c>
      <c r="F22" s="13">
        <v>0</v>
      </c>
      <c r="G22" s="13">
        <v>0</v>
      </c>
      <c r="H22" s="13"/>
      <c r="I22" s="13">
        <f t="shared" si="1"/>
        <v>1</v>
      </c>
      <c r="J22" s="13">
        <f t="shared" si="2"/>
        <v>14</v>
      </c>
      <c r="K22" s="13">
        <f t="shared" si="3"/>
        <v>7</v>
      </c>
      <c r="L22" s="13">
        <v>38</v>
      </c>
      <c r="M22" s="21">
        <f t="shared" si="4"/>
        <v>36.84210526315789</v>
      </c>
      <c r="N22" s="21">
        <f t="shared" si="5"/>
        <v>18.421052631578945</v>
      </c>
      <c r="O22" s="21">
        <f t="shared" si="6"/>
        <v>50</v>
      </c>
    </row>
    <row r="23" spans="1:15" x14ac:dyDescent="0.35">
      <c r="A23" s="27"/>
      <c r="B23" s="12" t="s">
        <v>340</v>
      </c>
      <c r="C23" s="13">
        <v>3</v>
      </c>
      <c r="D23" s="13">
        <v>44</v>
      </c>
      <c r="E23" s="13">
        <v>43</v>
      </c>
      <c r="F23" s="13">
        <v>0</v>
      </c>
      <c r="G23" s="13">
        <v>0</v>
      </c>
      <c r="H23" s="13"/>
      <c r="I23" s="13">
        <f t="shared" si="1"/>
        <v>3</v>
      </c>
      <c r="J23" s="13">
        <f t="shared" si="2"/>
        <v>44</v>
      </c>
      <c r="K23" s="13">
        <f t="shared" si="3"/>
        <v>43</v>
      </c>
      <c r="L23" s="13">
        <v>92</v>
      </c>
      <c r="M23" s="21">
        <f t="shared" si="4"/>
        <v>47.826086956521742</v>
      </c>
      <c r="N23" s="21">
        <f t="shared" si="5"/>
        <v>46.739130434782609</v>
      </c>
      <c r="O23" s="21">
        <f t="shared" si="6"/>
        <v>97.727272727272734</v>
      </c>
    </row>
    <row r="24" spans="1:15" x14ac:dyDescent="0.35">
      <c r="A24" s="27"/>
      <c r="B24" s="12" t="s">
        <v>333</v>
      </c>
      <c r="C24" s="13">
        <v>15</v>
      </c>
      <c r="D24" s="13">
        <v>719</v>
      </c>
      <c r="E24" s="13">
        <v>645</v>
      </c>
      <c r="F24" s="13">
        <v>18</v>
      </c>
      <c r="G24" s="13">
        <v>366</v>
      </c>
      <c r="H24" s="13">
        <v>347</v>
      </c>
      <c r="I24" s="13">
        <f t="shared" si="1"/>
        <v>33</v>
      </c>
      <c r="J24" s="13">
        <f t="shared" si="2"/>
        <v>1085</v>
      </c>
      <c r="K24" s="13">
        <f t="shared" si="3"/>
        <v>992</v>
      </c>
      <c r="L24" s="13">
        <v>2932</v>
      </c>
      <c r="M24" s="21">
        <f t="shared" si="4"/>
        <v>37.005457025920876</v>
      </c>
      <c r="N24" s="21">
        <f t="shared" si="5"/>
        <v>33.833560709413369</v>
      </c>
      <c r="O24" s="21">
        <f t="shared" si="6"/>
        <v>91.428571428571431</v>
      </c>
    </row>
    <row r="25" spans="1:15" x14ac:dyDescent="0.35">
      <c r="A25" s="27"/>
      <c r="B25" s="12" t="s">
        <v>341</v>
      </c>
      <c r="C25" s="13">
        <v>1</v>
      </c>
      <c r="D25" s="13">
        <v>20</v>
      </c>
      <c r="E25" s="13">
        <v>14</v>
      </c>
      <c r="F25" s="13">
        <v>0</v>
      </c>
      <c r="G25" s="13">
        <v>0</v>
      </c>
      <c r="H25" s="13"/>
      <c r="I25" s="13">
        <f t="shared" si="1"/>
        <v>1</v>
      </c>
      <c r="J25" s="13">
        <f t="shared" si="2"/>
        <v>20</v>
      </c>
      <c r="K25" s="13">
        <f t="shared" si="3"/>
        <v>14</v>
      </c>
      <c r="L25" s="13">
        <v>54</v>
      </c>
      <c r="M25" s="21">
        <f t="shared" si="4"/>
        <v>37.037037037037038</v>
      </c>
      <c r="N25" s="21">
        <f t="shared" si="5"/>
        <v>25.925925925925924</v>
      </c>
      <c r="O25" s="21">
        <f t="shared" si="6"/>
        <v>70</v>
      </c>
    </row>
    <row r="26" spans="1:15" x14ac:dyDescent="0.35">
      <c r="A26" s="27"/>
      <c r="B26" s="12" t="s">
        <v>342</v>
      </c>
      <c r="C26" s="13">
        <v>0</v>
      </c>
      <c r="D26" s="13">
        <v>0</v>
      </c>
      <c r="E26" s="13"/>
      <c r="F26" s="13">
        <v>0</v>
      </c>
      <c r="G26" s="13">
        <v>0</v>
      </c>
      <c r="H26" s="13"/>
      <c r="I26" s="13">
        <f t="shared" si="1"/>
        <v>0</v>
      </c>
      <c r="J26" s="13">
        <f t="shared" si="2"/>
        <v>0</v>
      </c>
      <c r="K26" s="13">
        <f t="shared" si="3"/>
        <v>0</v>
      </c>
      <c r="L26" s="13">
        <v>27</v>
      </c>
      <c r="M26" s="21"/>
      <c r="N26" s="21"/>
      <c r="O26" s="21"/>
    </row>
    <row r="27" spans="1:15" ht="26" x14ac:dyDescent="0.35">
      <c r="A27" s="27"/>
      <c r="B27" s="15" t="s">
        <v>343</v>
      </c>
      <c r="C27" s="13">
        <v>4</v>
      </c>
      <c r="D27" s="13">
        <v>128</v>
      </c>
      <c r="E27" s="13">
        <v>112</v>
      </c>
      <c r="F27" s="13">
        <v>2</v>
      </c>
      <c r="G27" s="13">
        <v>52</v>
      </c>
      <c r="H27" s="13">
        <v>37</v>
      </c>
      <c r="I27" s="13">
        <f t="shared" si="1"/>
        <v>6</v>
      </c>
      <c r="J27" s="13">
        <f t="shared" si="2"/>
        <v>180</v>
      </c>
      <c r="K27" s="13">
        <f t="shared" si="3"/>
        <v>149</v>
      </c>
      <c r="L27" s="13">
        <v>439</v>
      </c>
      <c r="M27" s="21">
        <f t="shared" si="4"/>
        <v>41.002277904328018</v>
      </c>
      <c r="N27" s="21">
        <f t="shared" si="5"/>
        <v>33.940774487471529</v>
      </c>
      <c r="O27" s="21">
        <f t="shared" si="6"/>
        <v>82.777777777777771</v>
      </c>
    </row>
    <row r="28" spans="1:15" x14ac:dyDescent="0.35">
      <c r="A28" s="27"/>
      <c r="B28" s="12" t="s">
        <v>344</v>
      </c>
      <c r="C28" s="13">
        <v>1</v>
      </c>
      <c r="D28" s="13">
        <v>14</v>
      </c>
      <c r="E28" s="13">
        <v>8</v>
      </c>
      <c r="F28" s="13">
        <v>0</v>
      </c>
      <c r="G28" s="13">
        <v>0</v>
      </c>
      <c r="H28" s="13"/>
      <c r="I28" s="13">
        <f t="shared" si="1"/>
        <v>1</v>
      </c>
      <c r="J28" s="13">
        <f t="shared" si="2"/>
        <v>14</v>
      </c>
      <c r="K28" s="13">
        <f t="shared" si="3"/>
        <v>8</v>
      </c>
      <c r="L28" s="13">
        <v>30</v>
      </c>
      <c r="M28" s="21">
        <f t="shared" si="4"/>
        <v>46.666666666666664</v>
      </c>
      <c r="N28" s="21">
        <f t="shared" si="5"/>
        <v>26.666666666666668</v>
      </c>
      <c r="O28" s="21">
        <f t="shared" si="6"/>
        <v>57.142857142857139</v>
      </c>
    </row>
    <row r="29" spans="1:15" x14ac:dyDescent="0.35">
      <c r="A29" s="27"/>
      <c r="B29" s="12" t="s">
        <v>345</v>
      </c>
      <c r="C29" s="13">
        <v>0</v>
      </c>
      <c r="D29" s="13">
        <v>0</v>
      </c>
      <c r="E29" s="13"/>
      <c r="F29" s="13">
        <v>0</v>
      </c>
      <c r="G29" s="13">
        <v>0</v>
      </c>
      <c r="H29" s="13"/>
      <c r="I29" s="13">
        <f t="shared" si="1"/>
        <v>0</v>
      </c>
      <c r="J29" s="13">
        <f t="shared" si="2"/>
        <v>0</v>
      </c>
      <c r="K29" s="13">
        <f t="shared" si="3"/>
        <v>0</v>
      </c>
      <c r="L29" s="13">
        <v>22</v>
      </c>
      <c r="M29" s="21"/>
      <c r="N29" s="21"/>
      <c r="O29" s="21"/>
    </row>
    <row r="30" spans="1:15" x14ac:dyDescent="0.35">
      <c r="A30" s="27"/>
      <c r="B30" s="12" t="s">
        <v>346</v>
      </c>
      <c r="C30" s="13">
        <v>1</v>
      </c>
      <c r="D30" s="13">
        <v>60</v>
      </c>
      <c r="E30" s="13">
        <v>39</v>
      </c>
      <c r="F30" s="13">
        <v>1</v>
      </c>
      <c r="G30" s="13">
        <v>14</v>
      </c>
      <c r="H30" s="13">
        <v>14</v>
      </c>
      <c r="I30" s="13">
        <f t="shared" si="1"/>
        <v>2</v>
      </c>
      <c r="J30" s="13">
        <f t="shared" si="2"/>
        <v>74</v>
      </c>
      <c r="K30" s="13">
        <f t="shared" si="3"/>
        <v>53</v>
      </c>
      <c r="L30" s="13">
        <v>177</v>
      </c>
      <c r="M30" s="21">
        <f t="shared" si="4"/>
        <v>41.807909604519772</v>
      </c>
      <c r="N30" s="21">
        <f t="shared" si="5"/>
        <v>29.943502824858758</v>
      </c>
      <c r="O30" s="21">
        <f t="shared" si="6"/>
        <v>71.621621621621628</v>
      </c>
    </row>
    <row r="31" spans="1:15" s="19" customFormat="1" x14ac:dyDescent="0.35">
      <c r="A31" s="16" t="s">
        <v>347</v>
      </c>
      <c r="B31" s="16"/>
      <c r="C31" s="17">
        <f>SUM(C17:C30)</f>
        <v>30</v>
      </c>
      <c r="D31" s="17">
        <f t="shared" ref="D31:L31" si="8">SUM(D17:D30)</f>
        <v>1140</v>
      </c>
      <c r="E31" s="17">
        <f t="shared" si="8"/>
        <v>1005</v>
      </c>
      <c r="F31" s="17">
        <f t="shared" si="8"/>
        <v>21</v>
      </c>
      <c r="G31" s="17">
        <f t="shared" si="8"/>
        <v>432</v>
      </c>
      <c r="H31" s="17">
        <f t="shared" si="8"/>
        <v>398</v>
      </c>
      <c r="I31" s="17">
        <f t="shared" si="8"/>
        <v>51</v>
      </c>
      <c r="J31" s="17">
        <f t="shared" si="8"/>
        <v>1572</v>
      </c>
      <c r="K31" s="17">
        <f t="shared" si="8"/>
        <v>1403</v>
      </c>
      <c r="L31" s="17">
        <f t="shared" si="8"/>
        <v>4316</v>
      </c>
      <c r="M31" s="22">
        <f t="shared" si="4"/>
        <v>36.422613531047269</v>
      </c>
      <c r="N31" s="22">
        <f t="shared" si="5"/>
        <v>32.506950880444855</v>
      </c>
      <c r="O31" s="22">
        <f t="shared" si="6"/>
        <v>89.24936386768448</v>
      </c>
    </row>
    <row r="32" spans="1:15" s="19" customFormat="1" x14ac:dyDescent="0.35">
      <c r="A32" s="16" t="s">
        <v>351</v>
      </c>
      <c r="B32" s="16"/>
      <c r="C32" s="17">
        <f>SUM(C31,C16)</f>
        <v>43</v>
      </c>
      <c r="D32" s="17">
        <f t="shared" ref="D32:L32" si="9">SUM(D31,D16)</f>
        <v>1830</v>
      </c>
      <c r="E32" s="17">
        <f t="shared" si="9"/>
        <v>1575</v>
      </c>
      <c r="F32" s="17">
        <f t="shared" si="9"/>
        <v>25</v>
      </c>
      <c r="G32" s="17">
        <f t="shared" si="9"/>
        <v>486</v>
      </c>
      <c r="H32" s="17">
        <f t="shared" si="9"/>
        <v>444</v>
      </c>
      <c r="I32" s="17">
        <f t="shared" si="9"/>
        <v>68</v>
      </c>
      <c r="J32" s="17">
        <f t="shared" si="9"/>
        <v>2316</v>
      </c>
      <c r="K32" s="17">
        <f t="shared" si="9"/>
        <v>2019</v>
      </c>
      <c r="L32" s="17">
        <f t="shared" si="9"/>
        <v>6284</v>
      </c>
      <c r="M32" s="22">
        <f t="shared" si="4"/>
        <v>36.855506047103752</v>
      </c>
      <c r="N32" s="22">
        <f t="shared" si="5"/>
        <v>32.129217059197963</v>
      </c>
      <c r="O32" s="22">
        <f t="shared" si="6"/>
        <v>87.176165803108802</v>
      </c>
    </row>
  </sheetData>
  <mergeCells count="11">
    <mergeCell ref="M1:M2"/>
    <mergeCell ref="N1:N2"/>
    <mergeCell ref="O1:O2"/>
    <mergeCell ref="A3:A15"/>
    <mergeCell ref="A17:A30"/>
    <mergeCell ref="L1:L2"/>
    <mergeCell ref="A1:A2"/>
    <mergeCell ref="B1:B2"/>
    <mergeCell ref="C1:E1"/>
    <mergeCell ref="F1:H1"/>
    <mergeCell ref="I1:K1"/>
  </mergeCells>
  <printOptions horizontalCentered="1"/>
  <pageMargins left="0" right="0" top="0.74803149606299213" bottom="0.74803149606299213" header="0.31496062992125984" footer="0.31496062992125984"/>
  <pageSetup paperSize="9" scale="90" orientation="landscape" r:id="rId1"/>
  <headerFooter>
    <oddHeader>&amp;C&amp;"-,Grassetto"&amp;A</oddHead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9</vt:i4>
      </vt:variant>
    </vt:vector>
  </HeadingPairs>
  <TitlesOfParts>
    <vt:vector size="18" baseType="lpstr">
      <vt:lpstr>Piacenza</vt:lpstr>
      <vt:lpstr>Parma</vt:lpstr>
      <vt:lpstr>Reggio Emilia</vt:lpstr>
      <vt:lpstr>Modena</vt:lpstr>
      <vt:lpstr>Bologna</vt:lpstr>
      <vt:lpstr>Ferrara</vt:lpstr>
      <vt:lpstr>Ravenna</vt:lpstr>
      <vt:lpstr>Forlì Cesena</vt:lpstr>
      <vt:lpstr>Rimini</vt:lpstr>
      <vt:lpstr>Bologna!Titoli_stampa</vt:lpstr>
      <vt:lpstr>Ferrara!Titoli_stampa</vt:lpstr>
      <vt:lpstr>'Forlì Cesena'!Titoli_stampa</vt:lpstr>
      <vt:lpstr>Modena!Titoli_stampa</vt:lpstr>
      <vt:lpstr>Parma!Titoli_stampa</vt:lpstr>
      <vt:lpstr>Piacenza!Titoli_stampa</vt:lpstr>
      <vt:lpstr>Ravenna!Titoli_stampa</vt:lpstr>
      <vt:lpstr>'Reggio Emilia'!Titoli_stampa</vt:lpstr>
      <vt:lpstr>Rimini!Titoli_stampa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Todeschini Alberto</dc:creator>
  <cp:keywords/>
  <dc:description/>
  <cp:lastModifiedBy>Todeschini Alberto</cp:lastModifiedBy>
  <cp:revision/>
  <cp:lastPrinted>2024-04-29T07:47:36Z</cp:lastPrinted>
  <dcterms:created xsi:type="dcterms:W3CDTF">2022-11-18T10:19:18Z</dcterms:created>
  <dcterms:modified xsi:type="dcterms:W3CDTF">2024-04-29T07:48:22Z</dcterms:modified>
  <cp:category/>
  <cp:contentStatus/>
</cp:coreProperties>
</file>