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deschini_A\OneDrive - Regione Emilia-Romagna\LAVORI\SERV. EDUCATIVI PRIMA INFANZIA\2016-2017\SCARICO DATI\DEFINITIVI MARZO 2018\ELABO e Minireport\per Sito\"/>
    </mc:Choice>
  </mc:AlternateContent>
  <xr:revisionPtr revIDLastSave="0" documentId="13_ncr:1_{57301A83-D272-4C74-9228-92E6904A252D}" xr6:coauthVersionLast="33" xr6:coauthVersionMax="33" xr10:uidLastSave="{00000000-0000-0000-0000-000000000000}"/>
  <bookViews>
    <workbookView xWindow="0" yWindow="0" windowWidth="15360" windowHeight="7545" xr2:uid="{00000000-000D-0000-FFFF-FFFF00000000}"/>
  </bookViews>
  <sheets>
    <sheet name="Nati e Pop 0-2 serie storica" sheetId="1" r:id="rId1"/>
    <sheet name="Figure" sheetId="3" r:id="rId2"/>
    <sheet name="Grafici (2)" sheetId="4" state="hidden" r:id="rId3"/>
  </sheets>
  <definedNames>
    <definedName name="HTML_CodePage" hidden="1">1252</definedName>
    <definedName name="HTML_Control" hidden="1">{"'x-tip-ass'!$A$1:$F$37"}</definedName>
    <definedName name="HTML_Description" hidden="1">""</definedName>
    <definedName name="HTML_Email" hidden="1">""</definedName>
    <definedName name="HTML_Header" hidden="1">"x-tip-ass"</definedName>
    <definedName name="HTML_LastUpdate" hidden="1">"03/05/02"</definedName>
    <definedName name="HTML_LineAfter" hidden="1">FALSE</definedName>
    <definedName name="HTML_LineBefore" hidden="1">FALSE</definedName>
    <definedName name="HTML_Name" hidden="1">"Regione Emilia-Romagna"</definedName>
    <definedName name="HTML_OBDlg2" hidden="1">TRUE</definedName>
    <definedName name="HTML_OBDlg4" hidden="1">TRUE</definedName>
    <definedName name="HTML_OS" hidden="1">0</definedName>
    <definedName name="HTML_PathFile" hidden="1">"C:\toddy\2000\anziani\MioHTML1.htm"</definedName>
    <definedName name="HTML_Title" hidden="1">"CopertAnz"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4" l="1"/>
  <c r="C20" i="4"/>
  <c r="E19" i="4"/>
  <c r="C19" i="4"/>
  <c r="E18" i="4"/>
  <c r="C18" i="4"/>
  <c r="E17" i="4"/>
  <c r="C17" i="4"/>
  <c r="E16" i="4"/>
  <c r="C16" i="4"/>
  <c r="E15" i="4"/>
  <c r="C15" i="4"/>
  <c r="E14" i="4"/>
  <c r="C14" i="4"/>
  <c r="E13" i="4"/>
  <c r="C13" i="4"/>
  <c r="E12" i="4"/>
  <c r="C12" i="4"/>
  <c r="B89" i="1" l="1"/>
  <c r="B100" i="1" s="1"/>
  <c r="K80" i="1"/>
  <c r="J80" i="1"/>
  <c r="I80" i="1"/>
  <c r="H80" i="1"/>
  <c r="G80" i="1"/>
  <c r="F80" i="1"/>
  <c r="E80" i="1"/>
  <c r="D80" i="1"/>
  <c r="C80" i="1"/>
  <c r="B80" i="1"/>
  <c r="K79" i="1"/>
  <c r="J79" i="1"/>
  <c r="I79" i="1"/>
  <c r="H79" i="1"/>
  <c r="G79" i="1"/>
  <c r="F79" i="1"/>
  <c r="E79" i="1"/>
  <c r="D79" i="1"/>
  <c r="C79" i="1"/>
  <c r="B79" i="1"/>
  <c r="K78" i="1"/>
  <c r="J78" i="1"/>
  <c r="I78" i="1"/>
  <c r="H78" i="1"/>
  <c r="G78" i="1"/>
  <c r="F78" i="1"/>
  <c r="E78" i="1"/>
  <c r="D78" i="1"/>
  <c r="C78" i="1"/>
  <c r="B78" i="1"/>
  <c r="K77" i="1"/>
  <c r="J77" i="1"/>
  <c r="I77" i="1"/>
  <c r="H77" i="1"/>
  <c r="G77" i="1"/>
  <c r="F77" i="1"/>
  <c r="E77" i="1"/>
  <c r="D77" i="1"/>
  <c r="C77" i="1"/>
  <c r="B77" i="1"/>
  <c r="K76" i="1"/>
  <c r="J76" i="1"/>
  <c r="I76" i="1"/>
  <c r="H76" i="1"/>
  <c r="G76" i="1"/>
  <c r="F76" i="1"/>
  <c r="E76" i="1"/>
  <c r="D76" i="1"/>
  <c r="C76" i="1"/>
  <c r="B76" i="1"/>
  <c r="K75" i="1"/>
  <c r="J75" i="1"/>
  <c r="I75" i="1"/>
  <c r="H75" i="1"/>
  <c r="G75" i="1"/>
  <c r="F75" i="1"/>
  <c r="E75" i="1"/>
  <c r="D75" i="1"/>
  <c r="C75" i="1"/>
  <c r="B75" i="1"/>
  <c r="K74" i="1"/>
  <c r="J74" i="1"/>
  <c r="I74" i="1"/>
  <c r="H74" i="1"/>
  <c r="G74" i="1"/>
  <c r="F74" i="1"/>
  <c r="E74" i="1"/>
  <c r="D74" i="1"/>
  <c r="C74" i="1"/>
  <c r="B74" i="1"/>
  <c r="K73" i="1"/>
  <c r="J73" i="1"/>
  <c r="I73" i="1"/>
  <c r="H73" i="1"/>
  <c r="G73" i="1"/>
  <c r="F73" i="1"/>
  <c r="E73" i="1"/>
  <c r="D73" i="1"/>
  <c r="C73" i="1"/>
  <c r="B73" i="1"/>
  <c r="K72" i="1"/>
  <c r="J72" i="1"/>
  <c r="I72" i="1"/>
  <c r="H72" i="1"/>
  <c r="G72" i="1"/>
  <c r="F72" i="1"/>
  <c r="E72" i="1"/>
  <c r="D72" i="1"/>
  <c r="C72" i="1"/>
  <c r="B72" i="1"/>
  <c r="K52" i="1"/>
  <c r="J52" i="1"/>
  <c r="I52" i="1"/>
  <c r="H52" i="1"/>
  <c r="G52" i="1"/>
  <c r="F52" i="1"/>
  <c r="E52" i="1"/>
  <c r="D52" i="1"/>
  <c r="C52" i="1"/>
  <c r="B52" i="1"/>
  <c r="K51" i="1"/>
  <c r="J51" i="1"/>
  <c r="I51" i="1"/>
  <c r="H51" i="1"/>
  <c r="G51" i="1"/>
  <c r="F51" i="1"/>
  <c r="E51" i="1"/>
  <c r="D51" i="1"/>
  <c r="C51" i="1"/>
  <c r="B51" i="1"/>
  <c r="K50" i="1"/>
  <c r="J50" i="1"/>
  <c r="I50" i="1"/>
  <c r="H50" i="1"/>
  <c r="G50" i="1"/>
  <c r="F50" i="1"/>
  <c r="E50" i="1"/>
  <c r="D50" i="1"/>
  <c r="C50" i="1"/>
  <c r="B50" i="1"/>
  <c r="K49" i="1"/>
  <c r="J49" i="1"/>
  <c r="I49" i="1"/>
  <c r="H49" i="1"/>
  <c r="G49" i="1"/>
  <c r="F49" i="1"/>
  <c r="E49" i="1"/>
  <c r="D49" i="1"/>
  <c r="C49" i="1"/>
  <c r="B49" i="1"/>
  <c r="K48" i="1"/>
  <c r="J48" i="1"/>
  <c r="I48" i="1"/>
  <c r="H48" i="1"/>
  <c r="G48" i="1"/>
  <c r="F48" i="1"/>
  <c r="E48" i="1"/>
  <c r="D48" i="1"/>
  <c r="C48" i="1"/>
  <c r="B48" i="1"/>
  <c r="K47" i="1"/>
  <c r="J47" i="1"/>
  <c r="I47" i="1"/>
  <c r="H47" i="1"/>
  <c r="G47" i="1"/>
  <c r="F47" i="1"/>
  <c r="E47" i="1"/>
  <c r="D47" i="1"/>
  <c r="C47" i="1"/>
  <c r="B47" i="1"/>
  <c r="K46" i="1"/>
  <c r="J46" i="1"/>
  <c r="I46" i="1"/>
  <c r="H46" i="1"/>
  <c r="G46" i="1"/>
  <c r="F46" i="1"/>
  <c r="E46" i="1"/>
  <c r="D46" i="1"/>
  <c r="C46" i="1"/>
  <c r="B46" i="1"/>
  <c r="K45" i="1"/>
  <c r="J45" i="1"/>
  <c r="I45" i="1"/>
  <c r="H45" i="1"/>
  <c r="G45" i="1"/>
  <c r="F45" i="1"/>
  <c r="E45" i="1"/>
  <c r="D45" i="1"/>
  <c r="C45" i="1"/>
  <c r="B45" i="1"/>
  <c r="K44" i="1"/>
  <c r="J44" i="1"/>
  <c r="I44" i="1"/>
  <c r="H44" i="1"/>
  <c r="G44" i="1"/>
  <c r="F44" i="1"/>
  <c r="E44" i="1"/>
  <c r="D44" i="1"/>
  <c r="C44" i="1"/>
  <c r="B44" i="1"/>
  <c r="B17" i="1"/>
  <c r="C17" i="1"/>
  <c r="D17" i="1"/>
  <c r="E17" i="1"/>
  <c r="G17" i="1"/>
  <c r="H17" i="1"/>
  <c r="I17" i="1"/>
  <c r="J17" i="1"/>
  <c r="K17" i="1"/>
  <c r="B18" i="1"/>
  <c r="C18" i="1"/>
  <c r="D18" i="1"/>
  <c r="E18" i="1"/>
  <c r="G18" i="1"/>
  <c r="H18" i="1"/>
  <c r="I18" i="1"/>
  <c r="J18" i="1"/>
  <c r="K18" i="1"/>
  <c r="B19" i="1"/>
  <c r="C19" i="1"/>
  <c r="D19" i="1"/>
  <c r="E19" i="1"/>
  <c r="G19" i="1"/>
  <c r="H19" i="1"/>
  <c r="I19" i="1"/>
  <c r="J19" i="1"/>
  <c r="K19" i="1"/>
  <c r="B20" i="1"/>
  <c r="C20" i="1"/>
  <c r="D20" i="1"/>
  <c r="E20" i="1"/>
  <c r="G20" i="1"/>
  <c r="H20" i="1"/>
  <c r="I20" i="1"/>
  <c r="J20" i="1"/>
  <c r="K20" i="1"/>
  <c r="B21" i="1"/>
  <c r="C21" i="1"/>
  <c r="D21" i="1"/>
  <c r="E21" i="1"/>
  <c r="G21" i="1"/>
  <c r="H21" i="1"/>
  <c r="I21" i="1"/>
  <c r="J21" i="1"/>
  <c r="K21" i="1"/>
  <c r="B22" i="1"/>
  <c r="C22" i="1"/>
  <c r="D22" i="1"/>
  <c r="E22" i="1"/>
  <c r="G22" i="1"/>
  <c r="H22" i="1"/>
  <c r="I22" i="1"/>
  <c r="J22" i="1"/>
  <c r="K22" i="1"/>
  <c r="B23" i="1"/>
  <c r="C23" i="1"/>
  <c r="D23" i="1"/>
  <c r="E23" i="1"/>
  <c r="G23" i="1"/>
  <c r="H23" i="1"/>
  <c r="I23" i="1"/>
  <c r="J23" i="1"/>
  <c r="K23" i="1"/>
  <c r="B24" i="1"/>
  <c r="C24" i="1"/>
  <c r="D24" i="1"/>
  <c r="E24" i="1"/>
  <c r="G24" i="1"/>
  <c r="H24" i="1"/>
  <c r="I24" i="1"/>
  <c r="J24" i="1"/>
  <c r="K24" i="1"/>
  <c r="K16" i="1"/>
  <c r="J16" i="1"/>
  <c r="I16" i="1"/>
  <c r="H16" i="1"/>
  <c r="G16" i="1"/>
  <c r="E16" i="1"/>
  <c r="D16" i="1"/>
  <c r="C16" i="1"/>
  <c r="B16" i="1"/>
  <c r="K97" i="1" l="1"/>
  <c r="K96" i="1"/>
  <c r="K95" i="1"/>
  <c r="K94" i="1"/>
  <c r="K93" i="1"/>
  <c r="K92" i="1"/>
  <c r="K91" i="1"/>
  <c r="K90" i="1"/>
  <c r="K89" i="1"/>
  <c r="K100" i="1" s="1"/>
  <c r="K70" i="1"/>
  <c r="K42" i="1"/>
  <c r="K14" i="1"/>
  <c r="K98" i="1" l="1"/>
  <c r="B90" i="1" l="1"/>
  <c r="C90" i="1"/>
  <c r="D90" i="1"/>
  <c r="E90" i="1"/>
  <c r="F90" i="1"/>
  <c r="F101" i="1" s="1"/>
  <c r="G90" i="1"/>
  <c r="H90" i="1"/>
  <c r="I90" i="1"/>
  <c r="J90" i="1"/>
  <c r="J101" i="1" s="1"/>
  <c r="B91" i="1"/>
  <c r="C91" i="1"/>
  <c r="D91" i="1"/>
  <c r="E91" i="1"/>
  <c r="F91" i="1"/>
  <c r="F102" i="1" s="1"/>
  <c r="G91" i="1"/>
  <c r="H91" i="1"/>
  <c r="I91" i="1"/>
  <c r="J91" i="1"/>
  <c r="J102" i="1" s="1"/>
  <c r="B92" i="1"/>
  <c r="C92" i="1"/>
  <c r="D92" i="1"/>
  <c r="E92" i="1"/>
  <c r="F92" i="1"/>
  <c r="F103" i="1" s="1"/>
  <c r="G92" i="1"/>
  <c r="H92" i="1"/>
  <c r="I92" i="1"/>
  <c r="J92" i="1"/>
  <c r="J103" i="1" s="1"/>
  <c r="B93" i="1"/>
  <c r="C93" i="1"/>
  <c r="D93" i="1"/>
  <c r="E93" i="1"/>
  <c r="F93" i="1"/>
  <c r="F104" i="1" s="1"/>
  <c r="G93" i="1"/>
  <c r="H93" i="1"/>
  <c r="I93" i="1"/>
  <c r="J93" i="1"/>
  <c r="J104" i="1" s="1"/>
  <c r="B94" i="1"/>
  <c r="C94" i="1"/>
  <c r="D94" i="1"/>
  <c r="E94" i="1"/>
  <c r="F94" i="1"/>
  <c r="F105" i="1" s="1"/>
  <c r="G94" i="1"/>
  <c r="H94" i="1"/>
  <c r="I94" i="1"/>
  <c r="J94" i="1"/>
  <c r="J105" i="1" s="1"/>
  <c r="B95" i="1"/>
  <c r="C95" i="1"/>
  <c r="D95" i="1"/>
  <c r="E95" i="1"/>
  <c r="F95" i="1"/>
  <c r="F106" i="1" s="1"/>
  <c r="G95" i="1"/>
  <c r="H95" i="1"/>
  <c r="I95" i="1"/>
  <c r="J95" i="1"/>
  <c r="J106" i="1" s="1"/>
  <c r="B96" i="1"/>
  <c r="C96" i="1"/>
  <c r="D96" i="1"/>
  <c r="E96" i="1"/>
  <c r="F96" i="1"/>
  <c r="F107" i="1" s="1"/>
  <c r="G96" i="1"/>
  <c r="H96" i="1"/>
  <c r="I96" i="1"/>
  <c r="J96" i="1"/>
  <c r="J107" i="1" s="1"/>
  <c r="B97" i="1"/>
  <c r="C97" i="1"/>
  <c r="D97" i="1"/>
  <c r="E97" i="1"/>
  <c r="F97" i="1"/>
  <c r="F108" i="1" s="1"/>
  <c r="G97" i="1"/>
  <c r="H97" i="1"/>
  <c r="I97" i="1"/>
  <c r="J97" i="1"/>
  <c r="J108" i="1" s="1"/>
  <c r="J89" i="1"/>
  <c r="J100" i="1" s="1"/>
  <c r="C89" i="1"/>
  <c r="C100" i="1" s="1"/>
  <c r="D89" i="1"/>
  <c r="D100" i="1" s="1"/>
  <c r="E89" i="1"/>
  <c r="E100" i="1" s="1"/>
  <c r="F89" i="1"/>
  <c r="F100" i="1" s="1"/>
  <c r="G89" i="1"/>
  <c r="G100" i="1" s="1"/>
  <c r="H89" i="1"/>
  <c r="H100" i="1" s="1"/>
  <c r="I89" i="1"/>
  <c r="I100" i="1" s="1"/>
  <c r="J70" i="1"/>
  <c r="I70" i="1"/>
  <c r="H70" i="1"/>
  <c r="G70" i="1"/>
  <c r="F70" i="1"/>
  <c r="E70" i="1"/>
  <c r="D70" i="1"/>
  <c r="C70" i="1"/>
  <c r="B70" i="1"/>
  <c r="J42" i="1"/>
  <c r="I42" i="1"/>
  <c r="H42" i="1"/>
  <c r="G42" i="1"/>
  <c r="F42" i="1"/>
  <c r="E42" i="1"/>
  <c r="D42" i="1"/>
  <c r="C42" i="1"/>
  <c r="B42" i="1"/>
  <c r="G107" i="1" l="1"/>
  <c r="C107" i="1"/>
  <c r="G105" i="1"/>
  <c r="C105" i="1"/>
  <c r="G103" i="1"/>
  <c r="C103" i="1"/>
  <c r="G101" i="1"/>
  <c r="C101" i="1"/>
  <c r="I105" i="1"/>
  <c r="I103" i="1"/>
  <c r="E103" i="1"/>
  <c r="I101" i="1"/>
  <c r="E101" i="1"/>
  <c r="I108" i="1"/>
  <c r="I106" i="1"/>
  <c r="I104" i="1"/>
  <c r="I102" i="1"/>
  <c r="H108" i="1"/>
  <c r="D108" i="1"/>
  <c r="H106" i="1"/>
  <c r="D106" i="1"/>
  <c r="H104" i="1"/>
  <c r="D104" i="1"/>
  <c r="H102" i="1"/>
  <c r="D102" i="1"/>
  <c r="E108" i="1"/>
  <c r="E106" i="1"/>
  <c r="E104" i="1"/>
  <c r="E102" i="1"/>
  <c r="G108" i="1"/>
  <c r="C108" i="1"/>
  <c r="I107" i="1"/>
  <c r="E107" i="1"/>
  <c r="G106" i="1"/>
  <c r="C106" i="1"/>
  <c r="E105" i="1"/>
  <c r="G104" i="1"/>
  <c r="C104" i="1"/>
  <c r="G102" i="1"/>
  <c r="C102" i="1"/>
  <c r="B107" i="1"/>
  <c r="K107" i="1"/>
  <c r="B105" i="1"/>
  <c r="K105" i="1"/>
  <c r="B103" i="1"/>
  <c r="K103" i="1"/>
  <c r="B101" i="1"/>
  <c r="K101" i="1"/>
  <c r="D53" i="1"/>
  <c r="H53" i="1"/>
  <c r="E81" i="1"/>
  <c r="I81" i="1"/>
  <c r="B108" i="1"/>
  <c r="K108" i="1"/>
  <c r="H107" i="1"/>
  <c r="D107" i="1"/>
  <c r="B106" i="1"/>
  <c r="K106" i="1"/>
  <c r="H105" i="1"/>
  <c r="D105" i="1"/>
  <c r="B104" i="1"/>
  <c r="K104" i="1"/>
  <c r="H103" i="1"/>
  <c r="D103" i="1"/>
  <c r="B102" i="1"/>
  <c r="K102" i="1"/>
  <c r="H101" i="1"/>
  <c r="D101" i="1"/>
  <c r="E53" i="1"/>
  <c r="I53" i="1"/>
  <c r="C53" i="1"/>
  <c r="G53" i="1"/>
  <c r="D81" i="1"/>
  <c r="H81" i="1"/>
  <c r="B81" i="1"/>
  <c r="K81" i="1"/>
  <c r="F81" i="1"/>
  <c r="J81" i="1"/>
  <c r="B53" i="1"/>
  <c r="K53" i="1"/>
  <c r="F53" i="1"/>
  <c r="J53" i="1"/>
  <c r="C81" i="1"/>
  <c r="G81" i="1"/>
  <c r="C98" i="1"/>
  <c r="G98" i="1"/>
  <c r="D98" i="1"/>
  <c r="I98" i="1"/>
  <c r="E98" i="1"/>
  <c r="H98" i="1"/>
  <c r="F98" i="1"/>
  <c r="B98" i="1"/>
  <c r="J98" i="1"/>
  <c r="F13" i="1"/>
  <c r="F24" i="1" s="1"/>
  <c r="F12" i="1"/>
  <c r="F23" i="1" s="1"/>
  <c r="F11" i="1"/>
  <c r="F22" i="1" s="1"/>
  <c r="F10" i="1"/>
  <c r="F21" i="1" s="1"/>
  <c r="F9" i="1"/>
  <c r="F20" i="1" s="1"/>
  <c r="F8" i="1"/>
  <c r="F19" i="1" s="1"/>
  <c r="F7" i="1"/>
  <c r="F18" i="1" s="1"/>
  <c r="F6" i="1"/>
  <c r="F17" i="1" s="1"/>
  <c r="F5" i="1"/>
  <c r="F16" i="1" s="1"/>
  <c r="B14" i="1"/>
  <c r="C14" i="1"/>
  <c r="D14" i="1"/>
  <c r="E14" i="1"/>
  <c r="G14" i="1"/>
  <c r="G25" i="1" s="1"/>
  <c r="H14" i="1"/>
  <c r="I14" i="1"/>
  <c r="J14" i="1"/>
  <c r="J109" i="1" l="1"/>
  <c r="H109" i="1"/>
  <c r="E109" i="1"/>
  <c r="G109" i="1"/>
  <c r="I109" i="1"/>
  <c r="B109" i="1"/>
  <c r="K109" i="1"/>
  <c r="F109" i="1"/>
  <c r="D109" i="1"/>
  <c r="C109" i="1"/>
  <c r="B25" i="1"/>
  <c r="K25" i="1"/>
  <c r="J25" i="1"/>
  <c r="E25" i="1"/>
  <c r="I25" i="1"/>
  <c r="D25" i="1"/>
  <c r="H25" i="1"/>
  <c r="C25" i="1"/>
  <c r="F14" i="1"/>
  <c r="F25" i="1" s="1"/>
</calcChain>
</file>

<file path=xl/sharedStrings.xml><?xml version="1.0" encoding="utf-8"?>
<sst xmlns="http://schemas.openxmlformats.org/spreadsheetml/2006/main" count="118" uniqueCount="40">
  <si>
    <t>Piacenza</t>
  </si>
  <si>
    <t>Parma</t>
  </si>
  <si>
    <t>Reggio Emilia</t>
  </si>
  <si>
    <t>Modena</t>
  </si>
  <si>
    <t>Bologna</t>
  </si>
  <si>
    <t>Ferrara</t>
  </si>
  <si>
    <t>Ravenna</t>
  </si>
  <si>
    <t>Forlì-Cesena</t>
  </si>
  <si>
    <t>Rimini</t>
  </si>
  <si>
    <t>Anni</t>
  </si>
  <si>
    <t>Quadro demografico di riferimento, bambini nei servizi, domande di Iscrizione ai Nidi e Indicatori</t>
  </si>
  <si>
    <t>Ultimi 10 anni</t>
  </si>
  <si>
    <t>Popolazione residente 0-2 al 31.12</t>
  </si>
  <si>
    <t>Bilancio Demografico Nati Vivi</t>
  </si>
  <si>
    <t>Val.</t>
  </si>
  <si>
    <t>Var. % Annuale</t>
  </si>
  <si>
    <t>Scostamenti perc.</t>
  </si>
  <si>
    <t>fra 2005 e 2006</t>
  </si>
  <si>
    <t>fra 2006 e 2007</t>
  </si>
  <si>
    <t>fra 2007 e 2008</t>
  </si>
  <si>
    <t>fra 2008 e 2009</t>
  </si>
  <si>
    <t>fra 2009 e 2010</t>
  </si>
  <si>
    <t>fra 2010 e 2011</t>
  </si>
  <si>
    <t>fra 2011 e 2012</t>
  </si>
  <si>
    <t>fra 2012 e 2013</t>
  </si>
  <si>
    <t>fra 2013 e 2014</t>
  </si>
  <si>
    <t>fra 2014 e 2015</t>
  </si>
  <si>
    <t>REGIONE</t>
  </si>
  <si>
    <t>ANNI</t>
  </si>
  <si>
    <t>province</t>
  </si>
  <si>
    <t>fra 2015 e 2016</t>
  </si>
  <si>
    <t>Numeri Indici base 2007</t>
  </si>
  <si>
    <t>Nati per provincia ultimi 10 anni</t>
  </si>
  <si>
    <t>Popolazione 0-2 (*) totale residente per provincia, ultimi 10 anni</t>
  </si>
  <si>
    <t>(*) si intende popolazione di 0, 1 e 2 anni compiuti</t>
  </si>
  <si>
    <t>Popolazione 0-2 con cittadinanza non italiana (*) residente per provincia, ultimi 10 anni</t>
  </si>
  <si>
    <t>Popolazione 0-2 con cittadinanza italiana (*) residente per provincia, ultimi 10 anni</t>
  </si>
  <si>
    <t xml:space="preserve">Anni 2007-2016 Nati e Popolazione 0-2 - Variazioni percentuali annuali
</t>
  </si>
  <si>
    <t xml:space="preserve">Anni 2007-2016 Nati e Popolazione 0-2 - Numeri Indici Base 2007
</t>
  </si>
  <si>
    <t xml:space="preserve">Anni 2007-2016 Popolazione 0-2 residente complesisva, italiana e straniera - Numeri Indici Base 2007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</si>
</sst>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#,##0.0_ ;\-#,##0.0\ "/>
    <numFmt numFmtId="166" formatCode="_-* #,##0.0_-;\-* #,##0.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8"/>
      <name val="Arial"/>
      <family val="2"/>
    </font>
    <font>
      <b/>
      <sz val="10"/>
      <name val="Times New Roman"/>
      <family val="1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name val="Times New Roman"/>
      <family val="1"/>
    </font>
    <font>
      <i/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 wrapText="1"/>
    </xf>
    <xf numFmtId="0" fontId="6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8" fillId="0" borderId="0" xfId="2" applyFont="1" applyAlignment="1"/>
    <xf numFmtId="165" fontId="9" fillId="0" borderId="0" xfId="3" applyNumberFormat="1" applyFont="1" applyFill="1" applyBorder="1" applyAlignment="1"/>
    <xf numFmtId="164" fontId="8" fillId="0" borderId="0" xfId="3" applyNumberFormat="1" applyFont="1" applyAlignment="1"/>
    <xf numFmtId="165" fontId="10" fillId="0" borderId="0" xfId="3" applyNumberFormat="1" applyFont="1" applyAlignment="1"/>
    <xf numFmtId="166" fontId="10" fillId="0" borderId="0" xfId="3" applyNumberFormat="1" applyFont="1" applyAlignment="1"/>
    <xf numFmtId="0" fontId="7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right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right" vertical="center" wrapText="1"/>
    </xf>
    <xf numFmtId="165" fontId="9" fillId="0" borderId="2" xfId="3" applyNumberFormat="1" applyFont="1" applyFill="1" applyBorder="1" applyAlignment="1"/>
    <xf numFmtId="0" fontId="2" fillId="2" borderId="1" xfId="2" applyFont="1" applyFill="1" applyBorder="1" applyAlignment="1">
      <alignment horizontal="right" vertical="center" wrapText="1"/>
    </xf>
    <xf numFmtId="0" fontId="2" fillId="0" borderId="1" xfId="2" applyFont="1" applyBorder="1" applyAlignment="1">
      <alignment horizontal="left"/>
    </xf>
    <xf numFmtId="164" fontId="2" fillId="0" borderId="1" xfId="3" applyNumberFormat="1" applyFont="1" applyBorder="1" applyAlignment="1"/>
    <xf numFmtId="165" fontId="12" fillId="0" borderId="1" xfId="3" applyNumberFormat="1" applyFont="1" applyBorder="1" applyAlignment="1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43" fontId="2" fillId="0" borderId="0" xfId="1" applyFont="1" applyAlignment="1">
      <alignment vertical="center"/>
    </xf>
    <xf numFmtId="0" fontId="13" fillId="0" borderId="0" xfId="0" applyFont="1"/>
    <xf numFmtId="0" fontId="2" fillId="0" borderId="0" xfId="0" applyFont="1" applyBorder="1" applyAlignment="1">
      <alignment vertical="center"/>
    </xf>
    <xf numFmtId="164" fontId="2" fillId="0" borderId="0" xfId="1" applyNumberFormat="1" applyFont="1" applyBorder="1" applyAlignment="1">
      <alignment vertical="center"/>
    </xf>
    <xf numFmtId="0" fontId="11" fillId="2" borderId="1" xfId="2" applyFont="1" applyFill="1" applyBorder="1" applyAlignment="1">
      <alignment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8" fillId="3" borderId="3" xfId="0" applyFont="1" applyFill="1" applyBorder="1" applyAlignment="1">
      <alignment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164" fontId="8" fillId="0" borderId="1" xfId="1" applyNumberFormat="1" applyFont="1" applyBorder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2" applyFont="1" applyAlignment="1">
      <alignment vertical="center"/>
    </xf>
  </cellXfs>
  <cellStyles count="4">
    <cellStyle name="Migliaia" xfId="1" builtinId="3"/>
    <cellStyle name="Migliaia 2" xfId="3" xr:uid="{00000000-0005-0000-0000-000001000000}"/>
    <cellStyle name="Normale" xfId="0" builtinId="0"/>
    <cellStyle name="Normale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Nati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'Nati e Pop 0-2 serie storica'!$B$4:$K$4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'Nati e Pop 0-2 serie storica'!$B$25:$K$25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103.44785033812134</c:v>
                </c:pt>
                <c:pt idx="2">
                  <c:v>103.9463941951725</c:v>
                </c:pt>
                <c:pt idx="3">
                  <c:v>103.20598252628461</c:v>
                </c:pt>
                <c:pt idx="4">
                  <c:v>99.827237277259499</c:v>
                </c:pt>
                <c:pt idx="5">
                  <c:v>97.085246063477953</c:v>
                </c:pt>
                <c:pt idx="6">
                  <c:v>93.926156276222912</c:v>
                </c:pt>
                <c:pt idx="7">
                  <c:v>90.498050249271927</c:v>
                </c:pt>
                <c:pt idx="8">
                  <c:v>88.387876992941401</c:v>
                </c:pt>
                <c:pt idx="9">
                  <c:v>85.339848956019551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F-4C6F-8FB8-7CAC10869832}"/>
            </c:ext>
          </c:extLst>
        </c:ser>
        <c:ser>
          <c:idx val="1"/>
          <c:order val="1"/>
          <c:tx>
            <c:v>Popolazione 0-2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'Nati e Pop 0-2 serie storica'!$B$4:$K$4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'Nati e Pop 0-2 serie storica'!$B$53:$K$53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103.1277799224559</c:v>
                </c:pt>
                <c:pt idx="2">
                  <c:v>105.35339633092198</c:v>
                </c:pt>
                <c:pt idx="3">
                  <c:v>105.78559559576361</c:v>
                </c:pt>
                <c:pt idx="4">
                  <c:v>104.66019906342838</c:v>
                </c:pt>
                <c:pt idx="5">
                  <c:v>102.07455647123986</c:v>
                </c:pt>
                <c:pt idx="6">
                  <c:v>98.590107252555427</c:v>
                </c:pt>
                <c:pt idx="7">
                  <c:v>95.839977173165039</c:v>
                </c:pt>
                <c:pt idx="8">
                  <c:v>92.961446147132378</c:v>
                </c:pt>
                <c:pt idx="9">
                  <c:v>90.41524698299736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CF-4C6F-8FB8-7CAC10869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918048"/>
        <c:axId val="220918704"/>
      </c:lineChart>
      <c:catAx>
        <c:axId val="22091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18704"/>
        <c:crosses val="autoZero"/>
        <c:auto val="1"/>
        <c:lblAlgn val="ctr"/>
        <c:lblOffset val="100"/>
        <c:noMultiLvlLbl val="0"/>
      </c:catAx>
      <c:valAx>
        <c:axId val="220918704"/>
        <c:scaling>
          <c:orientation val="minMax"/>
          <c:max val="120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18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lt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Popolazione 0-2 italiana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'Nati e Pop 0-2 serie storica'!$B$32:$K$32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'Nati e Pop 0-2 serie storica'!$B$109:$K$109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100.97269520177818</c:v>
                </c:pt>
                <c:pt idx="2">
                  <c:v>101.11237994249475</c:v>
                </c:pt>
                <c:pt idx="3">
                  <c:v>99.86439364587369</c:v>
                </c:pt>
                <c:pt idx="4">
                  <c:v>97.669202063663619</c:v>
                </c:pt>
                <c:pt idx="5">
                  <c:v>95.398560329533638</c:v>
                </c:pt>
                <c:pt idx="6">
                  <c:v>91.331389302391969</c:v>
                </c:pt>
                <c:pt idx="7">
                  <c:v>88.924121617488112</c:v>
                </c:pt>
                <c:pt idx="8">
                  <c:v>86.739126001753704</c:v>
                </c:pt>
                <c:pt idx="9">
                  <c:v>84.966047431636042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D8-49BE-A022-5CC22410878A}"/>
            </c:ext>
          </c:extLst>
        </c:ser>
        <c:ser>
          <c:idx val="1"/>
          <c:order val="1"/>
          <c:tx>
            <c:v>Popolazione 0-2 straniera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'Nati e Pop 0-2 serie storica'!$B$32:$K$32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'Nati e Pop 0-2 serie storica'!$B$81:$K$81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113.15464895635674</c:v>
                </c:pt>
                <c:pt idx="2">
                  <c:v>125.08538899430739</c:v>
                </c:pt>
                <c:pt idx="3">
                  <c:v>133.33491461100567</c:v>
                </c:pt>
                <c:pt idx="4">
                  <c:v>137.18690702087287</c:v>
                </c:pt>
                <c:pt idx="5">
                  <c:v>133.13567362428842</c:v>
                </c:pt>
                <c:pt idx="6">
                  <c:v>132.36242884250476</c:v>
                </c:pt>
                <c:pt idx="7">
                  <c:v>128.01707779886149</c:v>
                </c:pt>
                <c:pt idx="8">
                  <c:v>121.91176470588236</c:v>
                </c:pt>
                <c:pt idx="9">
                  <c:v>115.7685009487666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D8-49BE-A022-5CC22410878A}"/>
            </c:ext>
          </c:extLst>
        </c:ser>
        <c:ser>
          <c:idx val="2"/>
          <c:order val="2"/>
          <c:tx>
            <c:v>Popolazione 0-2 totale residente</c:v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'Nati e Pop 0-2 serie storica'!$B$32:$K$32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'Nati e Pop 0-2 serie storica'!$B$53:$K$53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103.1277799224559</c:v>
                </c:pt>
                <c:pt idx="2">
                  <c:v>105.35339633092198</c:v>
                </c:pt>
                <c:pt idx="3">
                  <c:v>105.78559559576361</c:v>
                </c:pt>
                <c:pt idx="4">
                  <c:v>104.66019906342838</c:v>
                </c:pt>
                <c:pt idx="5">
                  <c:v>102.07455647123986</c:v>
                </c:pt>
                <c:pt idx="6">
                  <c:v>98.590107252555427</c:v>
                </c:pt>
                <c:pt idx="7">
                  <c:v>95.839977173165039</c:v>
                </c:pt>
                <c:pt idx="8">
                  <c:v>92.961446147132378</c:v>
                </c:pt>
                <c:pt idx="9">
                  <c:v>90.41524698299736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D8-49BE-A022-5CC224108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918048"/>
        <c:axId val="220918704"/>
      </c:lineChart>
      <c:catAx>
        <c:axId val="22091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18704"/>
        <c:crosses val="autoZero"/>
        <c:auto val="1"/>
        <c:lblAlgn val="ctr"/>
        <c:lblOffset val="100"/>
        <c:noMultiLvlLbl val="0"/>
      </c:catAx>
      <c:valAx>
        <c:axId val="220918704"/>
        <c:scaling>
          <c:orientation val="minMax"/>
          <c:max val="170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18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8230502877281199E-2"/>
          <c:y val="0.8278312240672886"/>
          <c:w val="0.9266686382512046"/>
          <c:h val="0.145766135668684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111762192516629E-2"/>
          <c:y val="4.0819131591837921E-2"/>
          <c:w val="0.86001835836094254"/>
          <c:h val="0.77742484738982698"/>
        </c:manualLayout>
      </c:layout>
      <c:barChart>
        <c:barDir val="bar"/>
        <c:grouping val="clustered"/>
        <c:varyColors val="0"/>
        <c:ser>
          <c:idx val="0"/>
          <c:order val="0"/>
          <c:tx>
            <c:v>Variazione perc. Annuale Nati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'Grafici (2)'!$F$12:$F$20</c:f>
              <c:strCache>
                <c:ptCount val="9"/>
                <c:pt idx="0">
                  <c:v>fra 2007 e 2008</c:v>
                </c:pt>
                <c:pt idx="1">
                  <c:v>fra 2008 e 2009</c:v>
                </c:pt>
                <c:pt idx="2">
                  <c:v>fra 2009 e 2010</c:v>
                </c:pt>
                <c:pt idx="3">
                  <c:v>fra 2010 e 2011</c:v>
                </c:pt>
                <c:pt idx="4">
                  <c:v>fra 2011 e 2012</c:v>
                </c:pt>
                <c:pt idx="5">
                  <c:v>fra 2012 e 2013</c:v>
                </c:pt>
                <c:pt idx="6">
                  <c:v>fra 2013 e 2014</c:v>
                </c:pt>
                <c:pt idx="7">
                  <c:v>fra 2014 e 2015</c:v>
                </c:pt>
                <c:pt idx="8">
                  <c:v>fra 2015 e 2016</c:v>
                </c:pt>
              </c:strCache>
            </c:strRef>
          </c:cat>
          <c:val>
            <c:numRef>
              <c:f>'Grafici (2)'!$E$12:$E$20</c:f>
              <c:numCache>
                <c:formatCode>#,##0.0_ ;\-#,##0.0\ </c:formatCode>
                <c:ptCount val="9"/>
                <c:pt idx="0">
                  <c:v>3.447850338121329</c:v>
                </c:pt>
                <c:pt idx="1">
                  <c:v>0.48192771084337355</c:v>
                </c:pt>
                <c:pt idx="2">
                  <c:v>-0.71230144597193534</c:v>
                </c:pt>
                <c:pt idx="3">
                  <c:v>-3.273788172274434</c:v>
                </c:pt>
                <c:pt idx="4">
                  <c:v>-2.7467365506329116</c:v>
                </c:pt>
                <c:pt idx="5">
                  <c:v>-3.2539339553092508</c:v>
                </c:pt>
                <c:pt idx="6">
                  <c:v>-3.6497884751819636</c:v>
                </c:pt>
                <c:pt idx="7">
                  <c:v>-2.331733391513036</c:v>
                </c:pt>
                <c:pt idx="8">
                  <c:v>-3.4484684332504956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F4-4E15-97C1-6D6340A45190}"/>
            </c:ext>
          </c:extLst>
        </c:ser>
        <c:ser>
          <c:idx val="1"/>
          <c:order val="1"/>
          <c:tx>
            <c:v>Variazione perc. Annuale popolazione 0-2</c:v>
          </c:tx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latin typeface="+mn-lt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'Grafici (2)'!$F$12:$F$20</c:f>
              <c:strCache>
                <c:ptCount val="9"/>
                <c:pt idx="0">
                  <c:v>fra 2007 e 2008</c:v>
                </c:pt>
                <c:pt idx="1">
                  <c:v>fra 2008 e 2009</c:v>
                </c:pt>
                <c:pt idx="2">
                  <c:v>fra 2009 e 2010</c:v>
                </c:pt>
                <c:pt idx="3">
                  <c:v>fra 2010 e 2011</c:v>
                </c:pt>
                <c:pt idx="4">
                  <c:v>fra 2011 e 2012</c:v>
                </c:pt>
                <c:pt idx="5">
                  <c:v>fra 2012 e 2013</c:v>
                </c:pt>
                <c:pt idx="6">
                  <c:v>fra 2013 e 2014</c:v>
                </c:pt>
                <c:pt idx="7">
                  <c:v>fra 2014 e 2015</c:v>
                </c:pt>
                <c:pt idx="8">
                  <c:v>fra 2015 e 2016</c:v>
                </c:pt>
              </c:strCache>
            </c:strRef>
          </c:cat>
          <c:val>
            <c:numRef>
              <c:f>'Grafici (2)'!$C$12:$C$20</c:f>
              <c:numCache>
                <c:formatCode>#.##00_ ;\-#.##00\ </c:formatCode>
                <c:ptCount val="9"/>
                <c:pt idx="0">
                  <c:v>3.1277799224558991</c:v>
                </c:pt>
                <c:pt idx="1">
                  <c:v>2.158115311063189</c:v>
                </c:pt>
                <c:pt idx="2">
                  <c:v>0.41023761918796847</c:v>
                </c:pt>
                <c:pt idx="3">
                  <c:v>-1.0638466664551138</c:v>
                </c:pt>
                <c:pt idx="4">
                  <c:v>-2.4705118233355519</c:v>
                </c:pt>
                <c:pt idx="5">
                  <c:v>-3.4136315053851849</c:v>
                </c:pt>
                <c:pt idx="6">
                  <c:v>-2.7894584517952299</c:v>
                </c:pt>
                <c:pt idx="7">
                  <c:v>-3.0034763268272608</c:v>
                </c:pt>
                <c:pt idx="8">
                  <c:v>-2.7389840301161859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F4-4E15-97C1-6D6340A45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47713376"/>
        <c:axId val="1"/>
      </c:barChart>
      <c:catAx>
        <c:axId val="247713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txPr>
          <a:bodyPr/>
          <a:lstStyle/>
          <a:p>
            <a:pPr>
              <a:defRPr sz="1000">
                <a:latin typeface="+mn-lt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b"/>
        <c:numFmt formatCode="#,##0.0_ ;\-#,##0.0\ 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247713376"/>
        <c:crosses val="autoZero"/>
        <c:crossBetween val="between"/>
      </c:valAx>
    </c:plotArea>
    <c:legend>
      <c:legendPos val="b"/>
      <c:legendEntry>
        <c:idx val="1"/>
        <c:txPr>
          <a:bodyPr/>
          <a:lstStyle/>
          <a:p>
            <a:pPr>
              <a:defRPr sz="1000" b="1">
                <a:latin typeface="+mn-lt"/>
              </a:defRPr>
            </a:pPr>
            <a:endParaRPr lang="it-IT"/>
          </a:p>
        </c:txPr>
      </c:legendEntry>
      <c:layout>
        <c:manualLayout>
          <c:xMode val="edge"/>
          <c:yMode val="edge"/>
          <c:x val="2.9065153620503319E-2"/>
          <c:y val="0.89636066079975296"/>
          <c:w val="0.93538675312644759"/>
          <c:h val="8.02473367299675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>
              <a:latin typeface="+mn-lt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31</xdr:row>
      <xdr:rowOff>157162</xdr:rowOff>
    </xdr:from>
    <xdr:to>
      <xdr:col>7</xdr:col>
      <xdr:colOff>304800</xdr:colOff>
      <xdr:row>47</xdr:row>
      <xdr:rowOff>4762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31832F6-1264-47D4-9DF8-EF675EED73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523875</xdr:colOff>
      <xdr:row>52</xdr:row>
      <xdr:rowOff>180975</xdr:rowOff>
    </xdr:from>
    <xdr:to>
      <xdr:col>7</xdr:col>
      <xdr:colOff>314325</xdr:colOff>
      <xdr:row>68</xdr:row>
      <xdr:rowOff>19050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002FDC7-204A-4F9D-9B33-92BADE96E1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95250</xdr:colOff>
      <xdr:row>3</xdr:row>
      <xdr:rowOff>104775</xdr:rowOff>
    </xdr:from>
    <xdr:to>
      <xdr:col>9</xdr:col>
      <xdr:colOff>19050</xdr:colOff>
      <xdr:row>26</xdr:row>
      <xdr:rowOff>57150</xdr:rowOff>
    </xdr:to>
    <xdr:graphicFrame macro="">
      <xdr:nvGraphicFramePr>
        <xdr:cNvPr id="7" name="Grafico 2">
          <a:extLst>
            <a:ext uri="{FF2B5EF4-FFF2-40B4-BE49-F238E27FC236}">
              <a16:creationId xmlns:a16="http://schemas.microsoft.com/office/drawing/2014/main" id="{E7B1FABB-90BB-4FD8-BCC0-9E40B126B4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L112"/>
  <sheetViews>
    <sheetView showGridLines="0" tabSelected="1" workbookViewId="0">
      <selection activeCell="A2" sqref="A2"/>
    </sheetView>
  </sheetViews>
  <sheetFormatPr defaultColWidth="9" defaultRowHeight="12" x14ac:dyDescent="0.25"/>
  <cols>
    <col min="1" max="1" width="12" style="19" customWidth="1"/>
    <col min="2" max="16384" width="9" style="19"/>
  </cols>
  <sheetData>
    <row r="2" spans="1:12" ht="15.75" x14ac:dyDescent="0.25">
      <c r="A2" s="38" t="s">
        <v>32</v>
      </c>
    </row>
    <row r="3" spans="1:12" ht="15" customHeight="1" x14ac:dyDescent="0.25">
      <c r="A3" s="28" t="s">
        <v>29</v>
      </c>
      <c r="B3" s="29" t="s">
        <v>28</v>
      </c>
      <c r="C3" s="30"/>
      <c r="D3" s="30"/>
      <c r="E3" s="30"/>
      <c r="F3" s="30"/>
      <c r="G3" s="30"/>
      <c r="H3" s="30"/>
      <c r="I3" s="30"/>
      <c r="J3" s="30"/>
      <c r="K3" s="31"/>
    </row>
    <row r="4" spans="1:12" ht="15" customHeight="1" x14ac:dyDescent="0.25">
      <c r="A4" s="32"/>
      <c r="B4" s="33">
        <v>2007</v>
      </c>
      <c r="C4" s="33">
        <v>2008</v>
      </c>
      <c r="D4" s="33">
        <v>2009</v>
      </c>
      <c r="E4" s="33">
        <v>2010</v>
      </c>
      <c r="F4" s="33">
        <v>2011</v>
      </c>
      <c r="G4" s="33">
        <v>2012</v>
      </c>
      <c r="H4" s="33">
        <v>2013</v>
      </c>
      <c r="I4" s="33">
        <v>2014</v>
      </c>
      <c r="J4" s="33">
        <v>2015</v>
      </c>
      <c r="K4" s="33">
        <v>2016</v>
      </c>
    </row>
    <row r="5" spans="1:12" ht="12.75" x14ac:dyDescent="0.25">
      <c r="A5" s="34" t="s">
        <v>0</v>
      </c>
      <c r="B5" s="35">
        <v>2429</v>
      </c>
      <c r="C5" s="35">
        <v>2481</v>
      </c>
      <c r="D5" s="35">
        <v>2626</v>
      </c>
      <c r="E5" s="35">
        <v>2463</v>
      </c>
      <c r="F5" s="35">
        <f>1833+556</f>
        <v>2389</v>
      </c>
      <c r="G5" s="35">
        <v>2370</v>
      </c>
      <c r="H5" s="35">
        <v>2367</v>
      </c>
      <c r="I5" s="35">
        <v>2315</v>
      </c>
      <c r="J5" s="35">
        <v>2262</v>
      </c>
      <c r="K5" s="35">
        <v>2176</v>
      </c>
      <c r="L5" s="20"/>
    </row>
    <row r="6" spans="1:12" ht="12.75" x14ac:dyDescent="0.25">
      <c r="A6" s="34" t="s">
        <v>1</v>
      </c>
      <c r="B6" s="35">
        <v>4005</v>
      </c>
      <c r="C6" s="35">
        <v>4136</v>
      </c>
      <c r="D6" s="35">
        <v>4197</v>
      </c>
      <c r="E6" s="35">
        <v>4241</v>
      </c>
      <c r="F6" s="35">
        <f>3037+945</f>
        <v>3982</v>
      </c>
      <c r="G6" s="35">
        <v>3882</v>
      </c>
      <c r="H6" s="35">
        <v>3847</v>
      </c>
      <c r="I6" s="35">
        <v>3782</v>
      </c>
      <c r="J6" s="35">
        <v>3741</v>
      </c>
      <c r="K6" s="35">
        <v>3697</v>
      </c>
      <c r="L6" s="20"/>
    </row>
    <row r="7" spans="1:12" ht="12.75" x14ac:dyDescent="0.25">
      <c r="A7" s="34" t="s">
        <v>2</v>
      </c>
      <c r="B7" s="35">
        <v>5728</v>
      </c>
      <c r="C7" s="35">
        <v>5834</v>
      </c>
      <c r="D7" s="35">
        <v>5801</v>
      </c>
      <c r="E7" s="35">
        <v>5842</v>
      </c>
      <c r="F7" s="35">
        <f>4210+1336</f>
        <v>5546</v>
      </c>
      <c r="G7" s="35">
        <v>5347</v>
      </c>
      <c r="H7" s="35">
        <v>5112</v>
      </c>
      <c r="I7" s="35">
        <v>4791</v>
      </c>
      <c r="J7" s="35">
        <v>4783</v>
      </c>
      <c r="K7" s="35">
        <v>4503</v>
      </c>
      <c r="L7" s="20"/>
    </row>
    <row r="8" spans="1:12" ht="12.75" x14ac:dyDescent="0.25">
      <c r="A8" s="34" t="s">
        <v>3</v>
      </c>
      <c r="B8" s="35">
        <v>6857</v>
      </c>
      <c r="C8" s="35">
        <v>7201</v>
      </c>
      <c r="D8" s="35">
        <v>7151</v>
      </c>
      <c r="E8" s="35">
        <v>7116</v>
      </c>
      <c r="F8" s="35">
        <f>5324+1625</f>
        <v>6949</v>
      </c>
      <c r="G8" s="35">
        <v>6703</v>
      </c>
      <c r="H8" s="35">
        <v>6311</v>
      </c>
      <c r="I8" s="35">
        <v>6040</v>
      </c>
      <c r="J8" s="35">
        <v>5937</v>
      </c>
      <c r="K8" s="35">
        <v>5862</v>
      </c>
      <c r="L8" s="20"/>
    </row>
    <row r="9" spans="1:12" ht="12.75" x14ac:dyDescent="0.25">
      <c r="A9" s="34" t="s">
        <v>4</v>
      </c>
      <c r="B9" s="35">
        <v>8820</v>
      </c>
      <c r="C9" s="35">
        <v>8855</v>
      </c>
      <c r="D9" s="35">
        <v>9159</v>
      </c>
      <c r="E9" s="35">
        <v>8739</v>
      </c>
      <c r="F9" s="35">
        <f>6717+1994</f>
        <v>8711</v>
      </c>
      <c r="G9" s="35">
        <v>8464</v>
      </c>
      <c r="H9" s="35">
        <v>8472</v>
      </c>
      <c r="I9" s="35">
        <v>8267</v>
      </c>
      <c r="J9" s="35">
        <v>8081</v>
      </c>
      <c r="K9" s="35">
        <v>7830</v>
      </c>
      <c r="L9" s="20"/>
    </row>
    <row r="10" spans="1:12" ht="12.75" x14ac:dyDescent="0.25">
      <c r="A10" s="34" t="s">
        <v>5</v>
      </c>
      <c r="B10" s="35">
        <v>2664</v>
      </c>
      <c r="C10" s="35">
        <v>2838</v>
      </c>
      <c r="D10" s="35">
        <v>2813</v>
      </c>
      <c r="E10" s="35">
        <v>2826</v>
      </c>
      <c r="F10" s="35">
        <f>2083+619</f>
        <v>2702</v>
      </c>
      <c r="G10" s="35">
        <v>2632</v>
      </c>
      <c r="H10" s="35">
        <v>2414</v>
      </c>
      <c r="I10" s="35">
        <v>2307</v>
      </c>
      <c r="J10" s="35">
        <v>2160</v>
      </c>
      <c r="K10" s="35">
        <v>2077</v>
      </c>
      <c r="L10" s="20"/>
    </row>
    <row r="11" spans="1:12" ht="12.75" x14ac:dyDescent="0.25">
      <c r="A11" s="34" t="s">
        <v>6</v>
      </c>
      <c r="B11" s="35">
        <v>3481</v>
      </c>
      <c r="C11" s="35">
        <v>3692</v>
      </c>
      <c r="D11" s="35">
        <v>3661</v>
      </c>
      <c r="E11" s="35">
        <v>3527</v>
      </c>
      <c r="F11" s="35">
        <f>2698+744</f>
        <v>3442</v>
      </c>
      <c r="G11" s="35">
        <v>3345</v>
      </c>
      <c r="H11" s="35">
        <v>3148</v>
      </c>
      <c r="I11" s="35">
        <v>3072</v>
      </c>
      <c r="J11" s="35">
        <v>2936</v>
      </c>
      <c r="K11" s="35">
        <v>2817</v>
      </c>
      <c r="L11" s="20"/>
    </row>
    <row r="12" spans="1:12" ht="12.75" x14ac:dyDescent="0.25">
      <c r="A12" s="34" t="s">
        <v>7</v>
      </c>
      <c r="B12" s="35">
        <v>3589</v>
      </c>
      <c r="C12" s="35">
        <v>3720</v>
      </c>
      <c r="D12" s="35">
        <v>3722</v>
      </c>
      <c r="E12" s="35">
        <v>3768</v>
      </c>
      <c r="F12" s="35">
        <f>2904+799</f>
        <v>3703</v>
      </c>
      <c r="G12" s="35">
        <v>3572</v>
      </c>
      <c r="H12" s="35">
        <v>3457</v>
      </c>
      <c r="I12" s="35">
        <v>3273</v>
      </c>
      <c r="J12" s="35">
        <v>3144</v>
      </c>
      <c r="K12" s="35">
        <v>3051</v>
      </c>
      <c r="L12" s="20"/>
    </row>
    <row r="13" spans="1:12" ht="12.75" x14ac:dyDescent="0.25">
      <c r="A13" s="34" t="s">
        <v>8</v>
      </c>
      <c r="B13" s="35">
        <v>2945</v>
      </c>
      <c r="C13" s="35">
        <v>3158</v>
      </c>
      <c r="D13" s="35">
        <v>2987</v>
      </c>
      <c r="E13" s="35">
        <v>3295</v>
      </c>
      <c r="F13" s="35">
        <f>2313+711</f>
        <v>3024</v>
      </c>
      <c r="G13" s="35">
        <v>3022</v>
      </c>
      <c r="H13" s="35">
        <v>2929</v>
      </c>
      <c r="I13" s="35">
        <v>2821</v>
      </c>
      <c r="J13" s="35">
        <v>2769</v>
      </c>
      <c r="K13" s="35">
        <v>2565</v>
      </c>
      <c r="L13" s="20"/>
    </row>
    <row r="14" spans="1:12" ht="12.75" x14ac:dyDescent="0.25">
      <c r="A14" s="34" t="s">
        <v>27</v>
      </c>
      <c r="B14" s="35">
        <f t="shared" ref="B14:J14" si="0">SUM(B5:B13)</f>
        <v>40518</v>
      </c>
      <c r="C14" s="35">
        <f t="shared" si="0"/>
        <v>41915</v>
      </c>
      <c r="D14" s="35">
        <f t="shared" si="0"/>
        <v>42117</v>
      </c>
      <c r="E14" s="35">
        <f t="shared" si="0"/>
        <v>41817</v>
      </c>
      <c r="F14" s="35">
        <f t="shared" si="0"/>
        <v>40448</v>
      </c>
      <c r="G14" s="35">
        <f t="shared" si="0"/>
        <v>39337</v>
      </c>
      <c r="H14" s="35">
        <f t="shared" si="0"/>
        <v>38057</v>
      </c>
      <c r="I14" s="35">
        <f t="shared" si="0"/>
        <v>36668</v>
      </c>
      <c r="J14" s="35">
        <f t="shared" si="0"/>
        <v>35813</v>
      </c>
      <c r="K14" s="35">
        <f t="shared" ref="K14" si="1">SUM(K5:K13)</f>
        <v>34578</v>
      </c>
      <c r="L14" s="20"/>
    </row>
    <row r="15" spans="1:12" ht="15" customHeight="1" x14ac:dyDescent="0.25">
      <c r="A15" s="34"/>
      <c r="B15" s="36" t="s">
        <v>31</v>
      </c>
      <c r="C15" s="36"/>
      <c r="D15" s="36"/>
      <c r="E15" s="36"/>
      <c r="F15" s="36"/>
      <c r="G15" s="36"/>
      <c r="H15" s="36"/>
      <c r="I15" s="36"/>
      <c r="J15" s="36"/>
      <c r="K15" s="36"/>
      <c r="L15" s="20"/>
    </row>
    <row r="16" spans="1:12" ht="12.75" x14ac:dyDescent="0.25">
      <c r="A16" s="34" t="s">
        <v>0</v>
      </c>
      <c r="B16" s="35">
        <f>B5/B5*100</f>
        <v>100</v>
      </c>
      <c r="C16" s="35">
        <f>C5/B5*100</f>
        <v>102.14079868258543</v>
      </c>
      <c r="D16" s="35">
        <f>D5/B5*100</f>
        <v>108.11033347056403</v>
      </c>
      <c r="E16" s="35">
        <f>E5/B5*100</f>
        <v>101.3997529847674</v>
      </c>
      <c r="F16" s="35">
        <f>F5/B5*100</f>
        <v>98.353231782626594</v>
      </c>
      <c r="G16" s="35">
        <f>G5/B5*100</f>
        <v>97.571016879374227</v>
      </c>
      <c r="H16" s="35">
        <f>H5/B5*100</f>
        <v>97.447509263071225</v>
      </c>
      <c r="I16" s="35">
        <f>I5/B5*100</f>
        <v>95.306710580485799</v>
      </c>
      <c r="J16" s="35">
        <f>J5/B5*100</f>
        <v>93.124742692466029</v>
      </c>
      <c r="K16" s="35">
        <f>K5/B5*100</f>
        <v>89.584191025113213</v>
      </c>
    </row>
    <row r="17" spans="1:11" ht="12.75" x14ac:dyDescent="0.25">
      <c r="A17" s="34" t="s">
        <v>1</v>
      </c>
      <c r="B17" s="35">
        <f t="shared" ref="B17:B25" si="2">B6/B6*100</f>
        <v>100</v>
      </c>
      <c r="C17" s="35">
        <f t="shared" ref="C17:C25" si="3">C6/B6*100</f>
        <v>103.270911360799</v>
      </c>
      <c r="D17" s="35">
        <f t="shared" ref="D17:D25" si="4">D6/B6*100</f>
        <v>104.7940074906367</v>
      </c>
      <c r="E17" s="35">
        <f t="shared" ref="E17:E25" si="5">E6/B6*100</f>
        <v>105.89263420724096</v>
      </c>
      <c r="F17" s="35">
        <f t="shared" ref="F17:F25" si="6">F6/B6*100</f>
        <v>99.425717852684144</v>
      </c>
      <c r="G17" s="35">
        <f t="shared" ref="G17:G25" si="7">G6/B6*100</f>
        <v>96.928838951310865</v>
      </c>
      <c r="H17" s="35">
        <f t="shared" ref="H17:H25" si="8">H6/B6*100</f>
        <v>96.054931335830204</v>
      </c>
      <c r="I17" s="35">
        <f t="shared" ref="I17:I25" si="9">I6/B6*100</f>
        <v>94.431960049937587</v>
      </c>
      <c r="J17" s="35">
        <f t="shared" ref="J17:J25" si="10">J6/B6*100</f>
        <v>93.408239700374523</v>
      </c>
      <c r="K17" s="35">
        <f t="shared" ref="K17:K25" si="11">K6/B6*100</f>
        <v>92.309612983770279</v>
      </c>
    </row>
    <row r="18" spans="1:11" ht="12.75" x14ac:dyDescent="0.25">
      <c r="A18" s="34" t="s">
        <v>2</v>
      </c>
      <c r="B18" s="35">
        <f t="shared" si="2"/>
        <v>100</v>
      </c>
      <c r="C18" s="35">
        <f t="shared" si="3"/>
        <v>101.85055865921788</v>
      </c>
      <c r="D18" s="35">
        <f t="shared" si="4"/>
        <v>101.27444134078212</v>
      </c>
      <c r="E18" s="35">
        <f t="shared" si="5"/>
        <v>101.99022346368716</v>
      </c>
      <c r="F18" s="35">
        <f t="shared" si="6"/>
        <v>96.822625698324032</v>
      </c>
      <c r="G18" s="35">
        <f t="shared" si="7"/>
        <v>93.34846368715084</v>
      </c>
      <c r="H18" s="35">
        <f t="shared" si="8"/>
        <v>89.245810055865931</v>
      </c>
      <c r="I18" s="35">
        <f t="shared" si="9"/>
        <v>83.641759776536318</v>
      </c>
      <c r="J18" s="35">
        <f t="shared" si="10"/>
        <v>83.502094972067042</v>
      </c>
      <c r="K18" s="35">
        <f t="shared" si="11"/>
        <v>78.613826815642469</v>
      </c>
    </row>
    <row r="19" spans="1:11" ht="12.75" x14ac:dyDescent="0.25">
      <c r="A19" s="34" t="s">
        <v>3</v>
      </c>
      <c r="B19" s="35">
        <f t="shared" si="2"/>
        <v>100</v>
      </c>
      <c r="C19" s="35">
        <f t="shared" si="3"/>
        <v>105.01677118273298</v>
      </c>
      <c r="D19" s="35">
        <f t="shared" si="4"/>
        <v>104.2875893247776</v>
      </c>
      <c r="E19" s="35">
        <f t="shared" si="5"/>
        <v>103.77716202420883</v>
      </c>
      <c r="F19" s="35">
        <f t="shared" si="6"/>
        <v>101.34169461863789</v>
      </c>
      <c r="G19" s="35">
        <f t="shared" si="7"/>
        <v>97.754119877497445</v>
      </c>
      <c r="H19" s="35">
        <f t="shared" si="8"/>
        <v>92.037334111127308</v>
      </c>
      <c r="I19" s="35">
        <f t="shared" si="9"/>
        <v>88.085168441009188</v>
      </c>
      <c r="J19" s="35">
        <f t="shared" si="10"/>
        <v>86.58305381362112</v>
      </c>
      <c r="K19" s="35">
        <f t="shared" si="11"/>
        <v>85.489281026688062</v>
      </c>
    </row>
    <row r="20" spans="1:11" ht="12.75" x14ac:dyDescent="0.25">
      <c r="A20" s="34" t="s">
        <v>4</v>
      </c>
      <c r="B20" s="35">
        <f t="shared" si="2"/>
        <v>100</v>
      </c>
      <c r="C20" s="35">
        <f t="shared" si="3"/>
        <v>100.39682539682539</v>
      </c>
      <c r="D20" s="35">
        <f t="shared" si="4"/>
        <v>103.84353741496599</v>
      </c>
      <c r="E20" s="35">
        <f t="shared" si="5"/>
        <v>99.08163265306122</v>
      </c>
      <c r="F20" s="35">
        <f t="shared" si="6"/>
        <v>98.764172335600904</v>
      </c>
      <c r="G20" s="35">
        <f t="shared" si="7"/>
        <v>95.963718820861672</v>
      </c>
      <c r="H20" s="35">
        <f t="shared" si="8"/>
        <v>96.054421768707485</v>
      </c>
      <c r="I20" s="35">
        <f t="shared" si="9"/>
        <v>93.730158730158735</v>
      </c>
      <c r="J20" s="35">
        <f t="shared" si="10"/>
        <v>91.621315192743765</v>
      </c>
      <c r="K20" s="35">
        <f t="shared" si="11"/>
        <v>88.775510204081627</v>
      </c>
    </row>
    <row r="21" spans="1:11" ht="12.75" x14ac:dyDescent="0.25">
      <c r="A21" s="37" t="s">
        <v>5</v>
      </c>
      <c r="B21" s="35">
        <f t="shared" si="2"/>
        <v>100</v>
      </c>
      <c r="C21" s="35">
        <f t="shared" si="3"/>
        <v>106.53153153153154</v>
      </c>
      <c r="D21" s="35">
        <f t="shared" si="4"/>
        <v>105.59309309309309</v>
      </c>
      <c r="E21" s="35">
        <f t="shared" si="5"/>
        <v>106.08108108108108</v>
      </c>
      <c r="F21" s="35">
        <f t="shared" si="6"/>
        <v>101.42642642642643</v>
      </c>
      <c r="G21" s="35">
        <f t="shared" si="7"/>
        <v>98.798798798798799</v>
      </c>
      <c r="H21" s="35">
        <f t="shared" si="8"/>
        <v>90.615615615615624</v>
      </c>
      <c r="I21" s="35">
        <f t="shared" si="9"/>
        <v>86.599099099099092</v>
      </c>
      <c r="J21" s="35">
        <f t="shared" si="10"/>
        <v>81.081081081081081</v>
      </c>
      <c r="K21" s="35">
        <f t="shared" si="11"/>
        <v>77.965465465465471</v>
      </c>
    </row>
    <row r="22" spans="1:11" ht="12.75" x14ac:dyDescent="0.25">
      <c r="A22" s="34" t="s">
        <v>6</v>
      </c>
      <c r="B22" s="35">
        <f t="shared" si="2"/>
        <v>100</v>
      </c>
      <c r="C22" s="35">
        <f t="shared" si="3"/>
        <v>106.06147658718758</v>
      </c>
      <c r="D22" s="35">
        <f t="shared" si="4"/>
        <v>105.17092789428327</v>
      </c>
      <c r="E22" s="35">
        <f t="shared" si="5"/>
        <v>101.32145935076127</v>
      </c>
      <c r="F22" s="35">
        <f t="shared" si="6"/>
        <v>98.879632289571958</v>
      </c>
      <c r="G22" s="35">
        <f t="shared" si="7"/>
        <v>96.093076702097107</v>
      </c>
      <c r="H22" s="35">
        <f t="shared" si="8"/>
        <v>90.433783395575986</v>
      </c>
      <c r="I22" s="35">
        <f t="shared" si="9"/>
        <v>88.25050272910083</v>
      </c>
      <c r="J22" s="35">
        <f t="shared" si="10"/>
        <v>84.343579431197938</v>
      </c>
      <c r="K22" s="35">
        <f t="shared" si="11"/>
        <v>80.9250215455329</v>
      </c>
    </row>
    <row r="23" spans="1:11" ht="12.75" x14ac:dyDescent="0.25">
      <c r="A23" s="34" t="s">
        <v>7</v>
      </c>
      <c r="B23" s="35">
        <f t="shared" si="2"/>
        <v>100</v>
      </c>
      <c r="C23" s="35">
        <f t="shared" si="3"/>
        <v>103.65004179437169</v>
      </c>
      <c r="D23" s="35">
        <f t="shared" si="4"/>
        <v>103.7057676232934</v>
      </c>
      <c r="E23" s="35">
        <f t="shared" si="5"/>
        <v>104.98746168849263</v>
      </c>
      <c r="F23" s="35">
        <f t="shared" si="6"/>
        <v>103.17637224853719</v>
      </c>
      <c r="G23" s="35">
        <f t="shared" si="7"/>
        <v>99.526330454165503</v>
      </c>
      <c r="H23" s="35">
        <f t="shared" si="8"/>
        <v>96.322095291167457</v>
      </c>
      <c r="I23" s="35">
        <f t="shared" si="9"/>
        <v>91.195319030370584</v>
      </c>
      <c r="J23" s="35">
        <f t="shared" si="10"/>
        <v>87.60100306492059</v>
      </c>
      <c r="K23" s="35">
        <f t="shared" si="11"/>
        <v>85.009752020061299</v>
      </c>
    </row>
    <row r="24" spans="1:11" ht="12.75" x14ac:dyDescent="0.25">
      <c r="A24" s="34" t="s">
        <v>8</v>
      </c>
      <c r="B24" s="35">
        <f t="shared" si="2"/>
        <v>100</v>
      </c>
      <c r="C24" s="35">
        <f t="shared" si="3"/>
        <v>107.23259762308999</v>
      </c>
      <c r="D24" s="35">
        <f t="shared" si="4"/>
        <v>101.42614601018676</v>
      </c>
      <c r="E24" s="35">
        <f t="shared" si="5"/>
        <v>111.88455008488964</v>
      </c>
      <c r="F24" s="35">
        <f t="shared" si="6"/>
        <v>102.68251273344653</v>
      </c>
      <c r="G24" s="35">
        <f t="shared" si="7"/>
        <v>102.61460101867573</v>
      </c>
      <c r="H24" s="35">
        <f t="shared" si="8"/>
        <v>99.456706281833618</v>
      </c>
      <c r="I24" s="35">
        <f t="shared" si="9"/>
        <v>95.78947368421052</v>
      </c>
      <c r="J24" s="35">
        <f t="shared" si="10"/>
        <v>94.023769100169773</v>
      </c>
      <c r="K24" s="35">
        <f t="shared" si="11"/>
        <v>87.096774193548384</v>
      </c>
    </row>
    <row r="25" spans="1:11" ht="12.75" x14ac:dyDescent="0.25">
      <c r="A25" s="34" t="s">
        <v>27</v>
      </c>
      <c r="B25" s="35">
        <f t="shared" si="2"/>
        <v>100</v>
      </c>
      <c r="C25" s="35">
        <f t="shared" si="3"/>
        <v>103.44785033812134</v>
      </c>
      <c r="D25" s="35">
        <f t="shared" si="4"/>
        <v>103.9463941951725</v>
      </c>
      <c r="E25" s="35">
        <f t="shared" si="5"/>
        <v>103.20598252628461</v>
      </c>
      <c r="F25" s="35">
        <f t="shared" si="6"/>
        <v>99.827237277259499</v>
      </c>
      <c r="G25" s="35">
        <f t="shared" si="7"/>
        <v>97.085246063477953</v>
      </c>
      <c r="H25" s="35">
        <f t="shared" si="8"/>
        <v>93.926156276222912</v>
      </c>
      <c r="I25" s="35">
        <f t="shared" si="9"/>
        <v>90.498050249271927</v>
      </c>
      <c r="J25" s="35">
        <f t="shared" si="10"/>
        <v>88.387876992941401</v>
      </c>
      <c r="K25" s="35">
        <f t="shared" si="11"/>
        <v>85.339848956019551</v>
      </c>
    </row>
    <row r="30" spans="1:11" ht="15.75" x14ac:dyDescent="0.25">
      <c r="A30" s="38" t="s">
        <v>33</v>
      </c>
    </row>
    <row r="31" spans="1:11" ht="15" customHeight="1" x14ac:dyDescent="0.25">
      <c r="A31" s="28" t="s">
        <v>29</v>
      </c>
      <c r="B31" s="29" t="s">
        <v>28</v>
      </c>
      <c r="C31" s="30"/>
      <c r="D31" s="30"/>
      <c r="E31" s="30"/>
      <c r="F31" s="30"/>
      <c r="G31" s="30"/>
      <c r="H31" s="30"/>
      <c r="I31" s="30"/>
      <c r="J31" s="30"/>
      <c r="K31" s="31"/>
    </row>
    <row r="32" spans="1:11" ht="15" customHeight="1" x14ac:dyDescent="0.25">
      <c r="A32" s="32"/>
      <c r="B32" s="33">
        <v>2007</v>
      </c>
      <c r="C32" s="33">
        <v>2008</v>
      </c>
      <c r="D32" s="33">
        <v>2009</v>
      </c>
      <c r="E32" s="33">
        <v>2010</v>
      </c>
      <c r="F32" s="33">
        <v>2011</v>
      </c>
      <c r="G32" s="33">
        <v>2012</v>
      </c>
      <c r="H32" s="33">
        <v>2013</v>
      </c>
      <c r="I32" s="33">
        <v>2014</v>
      </c>
      <c r="J32" s="33">
        <v>2015</v>
      </c>
      <c r="K32" s="33">
        <v>2016</v>
      </c>
    </row>
    <row r="33" spans="1:12" ht="12.75" x14ac:dyDescent="0.25">
      <c r="A33" s="34" t="s">
        <v>0</v>
      </c>
      <c r="B33" s="35">
        <v>7201</v>
      </c>
      <c r="C33" s="35">
        <v>7381</v>
      </c>
      <c r="D33" s="35">
        <v>7594</v>
      </c>
      <c r="E33" s="35">
        <v>7599</v>
      </c>
      <c r="F33" s="35">
        <v>7507</v>
      </c>
      <c r="G33" s="35">
        <v>7272</v>
      </c>
      <c r="H33" s="35">
        <v>7197</v>
      </c>
      <c r="I33" s="35">
        <v>7124</v>
      </c>
      <c r="J33" s="35">
        <v>7002</v>
      </c>
      <c r="K33" s="35">
        <v>6833</v>
      </c>
      <c r="L33" s="20"/>
    </row>
    <row r="34" spans="1:12" ht="12.75" x14ac:dyDescent="0.25">
      <c r="A34" s="34" t="s">
        <v>1</v>
      </c>
      <c r="B34" s="35">
        <v>11665</v>
      </c>
      <c r="C34" s="35">
        <v>12084</v>
      </c>
      <c r="D34" s="35">
        <v>12423</v>
      </c>
      <c r="E34" s="35">
        <v>12534</v>
      </c>
      <c r="F34" s="35">
        <v>12465</v>
      </c>
      <c r="G34" s="35">
        <v>12155</v>
      </c>
      <c r="H34" s="35">
        <v>11744</v>
      </c>
      <c r="I34" s="35">
        <v>11594</v>
      </c>
      <c r="J34" s="35">
        <v>11453</v>
      </c>
      <c r="K34" s="35">
        <v>11296</v>
      </c>
      <c r="L34" s="20"/>
    </row>
    <row r="35" spans="1:12" ht="12.75" x14ac:dyDescent="0.25">
      <c r="A35" s="34" t="s">
        <v>2</v>
      </c>
      <c r="B35" s="35">
        <v>16566</v>
      </c>
      <c r="C35" s="35">
        <v>17063</v>
      </c>
      <c r="D35" s="35">
        <v>17362</v>
      </c>
      <c r="E35" s="35">
        <v>17418</v>
      </c>
      <c r="F35" s="35">
        <v>17158</v>
      </c>
      <c r="G35" s="35">
        <v>16687</v>
      </c>
      <c r="H35" s="35">
        <v>15918</v>
      </c>
      <c r="I35" s="35">
        <v>15206</v>
      </c>
      <c r="J35" s="35">
        <v>14690</v>
      </c>
      <c r="K35" s="35">
        <v>14120</v>
      </c>
      <c r="L35" s="20"/>
    </row>
    <row r="36" spans="1:12" ht="12.75" x14ac:dyDescent="0.25">
      <c r="A36" s="34" t="s">
        <v>3</v>
      </c>
      <c r="B36" s="35">
        <v>20332</v>
      </c>
      <c r="C36" s="35">
        <v>20898</v>
      </c>
      <c r="D36" s="35">
        <v>21255</v>
      </c>
      <c r="E36" s="35">
        <v>21451</v>
      </c>
      <c r="F36" s="35">
        <v>21196</v>
      </c>
      <c r="G36" s="35">
        <v>20718</v>
      </c>
      <c r="H36" s="35">
        <v>19841</v>
      </c>
      <c r="I36" s="35">
        <v>19080</v>
      </c>
      <c r="J36" s="35">
        <v>18291</v>
      </c>
      <c r="K36" s="35">
        <v>17942</v>
      </c>
      <c r="L36" s="20"/>
    </row>
    <row r="37" spans="1:12" ht="12.75" x14ac:dyDescent="0.25">
      <c r="A37" s="34" t="s">
        <v>4</v>
      </c>
      <c r="B37" s="35">
        <v>26040</v>
      </c>
      <c r="C37" s="35">
        <v>26643</v>
      </c>
      <c r="D37" s="35">
        <v>27039</v>
      </c>
      <c r="E37" s="35">
        <v>26853</v>
      </c>
      <c r="F37" s="35">
        <v>26781</v>
      </c>
      <c r="G37" s="35">
        <v>26182</v>
      </c>
      <c r="H37" s="35">
        <v>25795</v>
      </c>
      <c r="I37" s="35">
        <v>25420</v>
      </c>
      <c r="J37" s="35">
        <v>25000</v>
      </c>
      <c r="K37" s="35">
        <v>24537</v>
      </c>
      <c r="L37" s="20"/>
    </row>
    <row r="38" spans="1:12" ht="12.75" x14ac:dyDescent="0.25">
      <c r="A38" s="34" t="s">
        <v>5</v>
      </c>
      <c r="B38" s="35">
        <v>7893</v>
      </c>
      <c r="C38" s="35">
        <v>8166</v>
      </c>
      <c r="D38" s="35">
        <v>8362</v>
      </c>
      <c r="E38" s="35">
        <v>8473</v>
      </c>
      <c r="F38" s="35">
        <v>8342</v>
      </c>
      <c r="G38" s="35">
        <v>8008</v>
      </c>
      <c r="H38" s="35">
        <v>7563</v>
      </c>
      <c r="I38" s="35">
        <v>7283</v>
      </c>
      <c r="J38" s="35">
        <v>6895</v>
      </c>
      <c r="K38" s="35">
        <v>6534</v>
      </c>
      <c r="L38" s="20"/>
    </row>
    <row r="39" spans="1:12" ht="12.75" x14ac:dyDescent="0.25">
      <c r="A39" s="34" t="s">
        <v>6</v>
      </c>
      <c r="B39" s="35">
        <v>10191</v>
      </c>
      <c r="C39" s="35">
        <v>10709</v>
      </c>
      <c r="D39" s="35">
        <v>10846</v>
      </c>
      <c r="E39" s="35">
        <v>10875</v>
      </c>
      <c r="F39" s="35">
        <v>10636</v>
      </c>
      <c r="G39" s="35">
        <v>10299</v>
      </c>
      <c r="H39" s="35">
        <v>9862</v>
      </c>
      <c r="I39" s="35">
        <v>9547</v>
      </c>
      <c r="J39" s="35">
        <v>9105</v>
      </c>
      <c r="K39" s="35">
        <v>8840</v>
      </c>
      <c r="L39" s="20"/>
    </row>
    <row r="40" spans="1:12" ht="12.75" x14ac:dyDescent="0.25">
      <c r="A40" s="34" t="s">
        <v>7</v>
      </c>
      <c r="B40" s="35">
        <v>10687</v>
      </c>
      <c r="C40" s="35">
        <v>10994</v>
      </c>
      <c r="D40" s="35">
        <v>11092</v>
      </c>
      <c r="E40" s="35">
        <v>11185</v>
      </c>
      <c r="F40" s="35">
        <v>11185</v>
      </c>
      <c r="G40" s="35">
        <v>11004</v>
      </c>
      <c r="H40" s="35">
        <v>10645</v>
      </c>
      <c r="I40" s="35">
        <v>10235</v>
      </c>
      <c r="J40" s="35">
        <v>9838</v>
      </c>
      <c r="K40" s="35">
        <v>9442</v>
      </c>
      <c r="L40" s="20"/>
    </row>
    <row r="41" spans="1:12" ht="12.75" x14ac:dyDescent="0.25">
      <c r="A41" s="34" t="s">
        <v>8</v>
      </c>
      <c r="B41" s="35">
        <v>8583</v>
      </c>
      <c r="C41" s="35">
        <v>8947</v>
      </c>
      <c r="D41" s="35">
        <v>9564</v>
      </c>
      <c r="E41" s="35">
        <v>9664</v>
      </c>
      <c r="F41" s="35">
        <v>9441</v>
      </c>
      <c r="G41" s="35">
        <v>9305</v>
      </c>
      <c r="H41" s="35">
        <v>8913</v>
      </c>
      <c r="I41" s="35">
        <v>8712</v>
      </c>
      <c r="J41" s="35">
        <v>8497</v>
      </c>
      <c r="K41" s="35">
        <v>8193</v>
      </c>
      <c r="L41" s="20"/>
    </row>
    <row r="42" spans="1:12" ht="12.75" x14ac:dyDescent="0.25">
      <c r="A42" s="34" t="s">
        <v>27</v>
      </c>
      <c r="B42" s="35">
        <f t="shared" ref="B42:J42" si="12">SUM(B33:B41)</f>
        <v>119158</v>
      </c>
      <c r="C42" s="35">
        <f t="shared" si="12"/>
        <v>122885</v>
      </c>
      <c r="D42" s="35">
        <f t="shared" si="12"/>
        <v>125537</v>
      </c>
      <c r="E42" s="35">
        <f t="shared" si="12"/>
        <v>126052</v>
      </c>
      <c r="F42" s="35">
        <f t="shared" si="12"/>
        <v>124711</v>
      </c>
      <c r="G42" s="35">
        <f t="shared" si="12"/>
        <v>121630</v>
      </c>
      <c r="H42" s="35">
        <f t="shared" si="12"/>
        <v>117478</v>
      </c>
      <c r="I42" s="35">
        <f t="shared" si="12"/>
        <v>114201</v>
      </c>
      <c r="J42" s="35">
        <f t="shared" si="12"/>
        <v>110771</v>
      </c>
      <c r="K42" s="35">
        <f t="shared" ref="K42" si="13">SUM(K33:K41)</f>
        <v>107737</v>
      </c>
      <c r="L42" s="21"/>
    </row>
    <row r="43" spans="1:12" ht="15" customHeight="1" x14ac:dyDescent="0.25">
      <c r="A43" s="34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20"/>
    </row>
    <row r="44" spans="1:12" ht="12.75" x14ac:dyDescent="0.25">
      <c r="A44" s="34" t="s">
        <v>0</v>
      </c>
      <c r="B44" s="35">
        <f t="shared" ref="B44:B53" si="14">B33/B33*100</f>
        <v>100</v>
      </c>
      <c r="C44" s="35">
        <f t="shared" ref="C44:C53" si="15">C33/B33*100</f>
        <v>102.49965282599638</v>
      </c>
      <c r="D44" s="35">
        <f t="shared" ref="D44:D53" si="16">D33/B33*100</f>
        <v>105.45757533675879</v>
      </c>
      <c r="E44" s="35">
        <f t="shared" ref="E44:E53" si="17">E33/B33*100</f>
        <v>105.52701013748091</v>
      </c>
      <c r="F44" s="35">
        <f t="shared" ref="F44:F53" si="18">F33/B33*100</f>
        <v>104.24940980419386</v>
      </c>
      <c r="G44" s="35">
        <f t="shared" ref="G44:G53" si="19">G33/B33*100</f>
        <v>100.98597417025412</v>
      </c>
      <c r="H44" s="35">
        <f t="shared" ref="H44:H53" si="20">H33/B33*100</f>
        <v>99.944452159422298</v>
      </c>
      <c r="I44" s="35">
        <f t="shared" ref="I44:I53" si="21">I33/B33*100</f>
        <v>98.930704068879322</v>
      </c>
      <c r="J44" s="35">
        <f t="shared" ref="J44:J53" si="22">J33/B33*100</f>
        <v>97.236494931259543</v>
      </c>
      <c r="K44" s="35">
        <f t="shared" ref="K44:K53" si="23">K33/B33*100</f>
        <v>94.889598666851825</v>
      </c>
    </row>
    <row r="45" spans="1:12" ht="12.75" x14ac:dyDescent="0.25">
      <c r="A45" s="34" t="s">
        <v>1</v>
      </c>
      <c r="B45" s="35">
        <f t="shared" si="14"/>
        <v>100</v>
      </c>
      <c r="C45" s="35">
        <f t="shared" si="15"/>
        <v>103.59194170595801</v>
      </c>
      <c r="D45" s="35">
        <f t="shared" si="16"/>
        <v>106.49807115302185</v>
      </c>
      <c r="E45" s="35">
        <f t="shared" si="17"/>
        <v>107.44963566223747</v>
      </c>
      <c r="F45" s="35">
        <f t="shared" si="18"/>
        <v>106.85812258894127</v>
      </c>
      <c r="G45" s="35">
        <f t="shared" si="19"/>
        <v>104.20060008572653</v>
      </c>
      <c r="H45" s="35">
        <f t="shared" si="20"/>
        <v>100.67723960565796</v>
      </c>
      <c r="I45" s="35">
        <f t="shared" si="21"/>
        <v>99.391341620231472</v>
      </c>
      <c r="J45" s="35">
        <f t="shared" si="22"/>
        <v>98.18259751393056</v>
      </c>
      <c r="K45" s="35">
        <f t="shared" si="23"/>
        <v>96.836690955850841</v>
      </c>
    </row>
    <row r="46" spans="1:12" ht="12.75" x14ac:dyDescent="0.25">
      <c r="A46" s="34" t="s">
        <v>2</v>
      </c>
      <c r="B46" s="35">
        <f t="shared" si="14"/>
        <v>100</v>
      </c>
      <c r="C46" s="35">
        <f t="shared" si="15"/>
        <v>103.0001207292044</v>
      </c>
      <c r="D46" s="35">
        <f t="shared" si="16"/>
        <v>104.80502233490282</v>
      </c>
      <c r="E46" s="35">
        <f t="shared" si="17"/>
        <v>105.14306410720752</v>
      </c>
      <c r="F46" s="35">
        <f t="shared" si="18"/>
        <v>103.57358445007847</v>
      </c>
      <c r="G46" s="35">
        <f t="shared" si="19"/>
        <v>100.73041168658699</v>
      </c>
      <c r="H46" s="35">
        <f t="shared" si="20"/>
        <v>96.088373777616809</v>
      </c>
      <c r="I46" s="35">
        <f t="shared" si="21"/>
        <v>91.790414101171066</v>
      </c>
      <c r="J46" s="35">
        <f t="shared" si="22"/>
        <v>88.675600627791866</v>
      </c>
      <c r="K46" s="35">
        <f t="shared" si="23"/>
        <v>85.234818302547382</v>
      </c>
    </row>
    <row r="47" spans="1:12" ht="12.75" x14ac:dyDescent="0.25">
      <c r="A47" s="34" t="s">
        <v>3</v>
      </c>
      <c r="B47" s="35">
        <f t="shared" si="14"/>
        <v>100</v>
      </c>
      <c r="C47" s="35">
        <f t="shared" si="15"/>
        <v>102.78378910092465</v>
      </c>
      <c r="D47" s="35">
        <f t="shared" si="16"/>
        <v>104.53964194373401</v>
      </c>
      <c r="E47" s="35">
        <f t="shared" si="17"/>
        <v>105.50363958292348</v>
      </c>
      <c r="F47" s="35">
        <f t="shared" si="18"/>
        <v>104.24945898091677</v>
      </c>
      <c r="G47" s="35">
        <f t="shared" si="19"/>
        <v>101.89848514656698</v>
      </c>
      <c r="H47" s="35">
        <f t="shared" si="20"/>
        <v>97.585087546724381</v>
      </c>
      <c r="I47" s="35">
        <f t="shared" si="21"/>
        <v>93.842219161912254</v>
      </c>
      <c r="J47" s="35">
        <f t="shared" si="22"/>
        <v>89.961636828644501</v>
      </c>
      <c r="K47" s="35">
        <f t="shared" si="23"/>
        <v>88.245130828251035</v>
      </c>
    </row>
    <row r="48" spans="1:12" ht="12.75" x14ac:dyDescent="0.25">
      <c r="A48" s="34" t="s">
        <v>4</v>
      </c>
      <c r="B48" s="35">
        <f t="shared" si="14"/>
        <v>100</v>
      </c>
      <c r="C48" s="35">
        <f t="shared" si="15"/>
        <v>102.31566820276498</v>
      </c>
      <c r="D48" s="35">
        <f t="shared" si="16"/>
        <v>103.83640552995392</v>
      </c>
      <c r="E48" s="35">
        <f t="shared" si="17"/>
        <v>103.12211981566821</v>
      </c>
      <c r="F48" s="35">
        <f t="shared" si="18"/>
        <v>102.84562211981567</v>
      </c>
      <c r="G48" s="35">
        <f t="shared" si="19"/>
        <v>100.54531490015361</v>
      </c>
      <c r="H48" s="35">
        <f t="shared" si="20"/>
        <v>99.05913978494624</v>
      </c>
      <c r="I48" s="35">
        <f t="shared" si="21"/>
        <v>97.61904761904762</v>
      </c>
      <c r="J48" s="35">
        <f t="shared" si="22"/>
        <v>96.006144393241172</v>
      </c>
      <c r="K48" s="35">
        <f t="shared" si="23"/>
        <v>94.228110599078335</v>
      </c>
    </row>
    <row r="49" spans="1:12" ht="12.75" x14ac:dyDescent="0.25">
      <c r="A49" s="37" t="s">
        <v>5</v>
      </c>
      <c r="B49" s="35">
        <f t="shared" si="14"/>
        <v>100</v>
      </c>
      <c r="C49" s="35">
        <f t="shared" si="15"/>
        <v>103.45876092740403</v>
      </c>
      <c r="D49" s="35">
        <f t="shared" si="16"/>
        <v>105.94197390092488</v>
      </c>
      <c r="E49" s="35">
        <f t="shared" si="17"/>
        <v>107.34828328899025</v>
      </c>
      <c r="F49" s="35">
        <f t="shared" si="18"/>
        <v>105.68858482199417</v>
      </c>
      <c r="G49" s="35">
        <f t="shared" si="19"/>
        <v>101.45698720385153</v>
      </c>
      <c r="H49" s="35">
        <f t="shared" si="20"/>
        <v>95.819080197643487</v>
      </c>
      <c r="I49" s="35">
        <f t="shared" si="21"/>
        <v>92.271633092613698</v>
      </c>
      <c r="J49" s="35">
        <f t="shared" si="22"/>
        <v>87.355884961358171</v>
      </c>
      <c r="K49" s="35">
        <f t="shared" si="23"/>
        <v>82.782212086659072</v>
      </c>
    </row>
    <row r="50" spans="1:12" ht="12.75" x14ac:dyDescent="0.25">
      <c r="A50" s="34" t="s">
        <v>6</v>
      </c>
      <c r="B50" s="35">
        <f t="shared" si="14"/>
        <v>100</v>
      </c>
      <c r="C50" s="35">
        <f t="shared" si="15"/>
        <v>105.08291629869493</v>
      </c>
      <c r="D50" s="35">
        <f t="shared" si="16"/>
        <v>106.42723972132274</v>
      </c>
      <c r="E50" s="35">
        <f t="shared" si="17"/>
        <v>106.71180453341182</v>
      </c>
      <c r="F50" s="35">
        <f t="shared" si="18"/>
        <v>104.36659797860857</v>
      </c>
      <c r="G50" s="35">
        <f t="shared" si="19"/>
        <v>101.05975861053871</v>
      </c>
      <c r="H50" s="35">
        <f t="shared" si="20"/>
        <v>96.771661269747824</v>
      </c>
      <c r="I50" s="35">
        <f t="shared" si="21"/>
        <v>93.680698655676579</v>
      </c>
      <c r="J50" s="35">
        <f t="shared" si="22"/>
        <v>89.343538416249629</v>
      </c>
      <c r="K50" s="35">
        <f t="shared" si="23"/>
        <v>86.743204788538904</v>
      </c>
    </row>
    <row r="51" spans="1:12" ht="12.75" x14ac:dyDescent="0.25">
      <c r="A51" s="34" t="s">
        <v>7</v>
      </c>
      <c r="B51" s="35">
        <f t="shared" si="14"/>
        <v>100</v>
      </c>
      <c r="C51" s="35">
        <f t="shared" si="15"/>
        <v>102.87264901281932</v>
      </c>
      <c r="D51" s="35">
        <f t="shared" si="16"/>
        <v>103.78965097782353</v>
      </c>
      <c r="E51" s="35">
        <f t="shared" si="17"/>
        <v>104.65986712828669</v>
      </c>
      <c r="F51" s="35">
        <f t="shared" si="18"/>
        <v>104.65986712828669</v>
      </c>
      <c r="G51" s="35">
        <f t="shared" si="19"/>
        <v>102.96622064190137</v>
      </c>
      <c r="H51" s="35">
        <f t="shared" si="20"/>
        <v>99.606999157855341</v>
      </c>
      <c r="I51" s="35">
        <f t="shared" si="21"/>
        <v>95.77056236549079</v>
      </c>
      <c r="J51" s="35">
        <f t="shared" si="22"/>
        <v>92.055768690932908</v>
      </c>
      <c r="K51" s="35">
        <f t="shared" si="23"/>
        <v>88.350332179283242</v>
      </c>
    </row>
    <row r="52" spans="1:12" ht="12.75" x14ac:dyDescent="0.25">
      <c r="A52" s="34" t="s">
        <v>8</v>
      </c>
      <c r="B52" s="35">
        <f t="shared" si="14"/>
        <v>100</v>
      </c>
      <c r="C52" s="35">
        <f t="shared" si="15"/>
        <v>104.24094139578234</v>
      </c>
      <c r="D52" s="35">
        <f t="shared" si="16"/>
        <v>111.42957008039147</v>
      </c>
      <c r="E52" s="35">
        <f t="shared" si="17"/>
        <v>112.59466387044156</v>
      </c>
      <c r="F52" s="35">
        <f t="shared" si="18"/>
        <v>109.99650471862985</v>
      </c>
      <c r="G52" s="35">
        <f t="shared" si="19"/>
        <v>108.41197716416171</v>
      </c>
      <c r="H52" s="35">
        <f t="shared" si="20"/>
        <v>103.84480950716532</v>
      </c>
      <c r="I52" s="35">
        <f t="shared" si="21"/>
        <v>101.50297098916464</v>
      </c>
      <c r="J52" s="35">
        <f t="shared" si="22"/>
        <v>98.998019340556922</v>
      </c>
      <c r="K52" s="35">
        <f t="shared" si="23"/>
        <v>95.456134218804607</v>
      </c>
    </row>
    <row r="53" spans="1:12" ht="12.75" x14ac:dyDescent="0.25">
      <c r="A53" s="34" t="s">
        <v>27</v>
      </c>
      <c r="B53" s="35">
        <f t="shared" si="14"/>
        <v>100</v>
      </c>
      <c r="C53" s="35">
        <f t="shared" si="15"/>
        <v>103.1277799224559</v>
      </c>
      <c r="D53" s="35">
        <f t="shared" si="16"/>
        <v>105.35339633092198</v>
      </c>
      <c r="E53" s="35">
        <f t="shared" si="17"/>
        <v>105.78559559576361</v>
      </c>
      <c r="F53" s="35">
        <f t="shared" si="18"/>
        <v>104.66019906342838</v>
      </c>
      <c r="G53" s="35">
        <f t="shared" si="19"/>
        <v>102.07455647123986</v>
      </c>
      <c r="H53" s="35">
        <f t="shared" si="20"/>
        <v>98.590107252555427</v>
      </c>
      <c r="I53" s="35">
        <f t="shared" si="21"/>
        <v>95.839977173165039</v>
      </c>
      <c r="J53" s="35">
        <f t="shared" si="22"/>
        <v>92.961446147132378</v>
      </c>
      <c r="K53" s="35">
        <f t="shared" si="23"/>
        <v>90.41524698299736</v>
      </c>
      <c r="L53" s="21"/>
    </row>
    <row r="54" spans="1:12" x14ac:dyDescent="0.25">
      <c r="A54" s="27" t="s">
        <v>34</v>
      </c>
    </row>
    <row r="58" spans="1:12" ht="15.75" x14ac:dyDescent="0.25">
      <c r="A58" s="38" t="s">
        <v>35</v>
      </c>
    </row>
    <row r="59" spans="1:12" ht="15" customHeight="1" x14ac:dyDescent="0.25">
      <c r="A59" s="28" t="s">
        <v>29</v>
      </c>
      <c r="B59" s="29" t="s">
        <v>28</v>
      </c>
      <c r="C59" s="30"/>
      <c r="D59" s="30"/>
      <c r="E59" s="30"/>
      <c r="F59" s="30"/>
      <c r="G59" s="30"/>
      <c r="H59" s="30"/>
      <c r="I59" s="30"/>
      <c r="J59" s="30"/>
      <c r="K59" s="31"/>
    </row>
    <row r="60" spans="1:12" ht="15" customHeight="1" x14ac:dyDescent="0.25">
      <c r="A60" s="32"/>
      <c r="B60" s="33">
        <v>2007</v>
      </c>
      <c r="C60" s="33">
        <v>2008</v>
      </c>
      <c r="D60" s="33">
        <v>2009</v>
      </c>
      <c r="E60" s="33">
        <v>2010</v>
      </c>
      <c r="F60" s="33">
        <v>2011</v>
      </c>
      <c r="G60" s="33">
        <v>2012</v>
      </c>
      <c r="H60" s="33">
        <v>2013</v>
      </c>
      <c r="I60" s="33">
        <v>2014</v>
      </c>
      <c r="J60" s="33">
        <v>2015</v>
      </c>
      <c r="K60" s="33">
        <v>2016</v>
      </c>
    </row>
    <row r="61" spans="1:12" ht="12.75" x14ac:dyDescent="0.25">
      <c r="A61" s="34" t="s">
        <v>0</v>
      </c>
      <c r="B61" s="35">
        <v>1690</v>
      </c>
      <c r="C61" s="35">
        <v>1870</v>
      </c>
      <c r="D61" s="35">
        <v>2068</v>
      </c>
      <c r="E61" s="35">
        <v>2188</v>
      </c>
      <c r="F61" s="35">
        <v>2286</v>
      </c>
      <c r="G61" s="35">
        <v>2240</v>
      </c>
      <c r="H61" s="35">
        <v>2250</v>
      </c>
      <c r="I61" s="35">
        <v>2174</v>
      </c>
      <c r="J61" s="35">
        <v>2074</v>
      </c>
      <c r="K61" s="35">
        <v>1960</v>
      </c>
    </row>
    <row r="62" spans="1:12" ht="12.75" x14ac:dyDescent="0.25">
      <c r="A62" s="34" t="s">
        <v>1</v>
      </c>
      <c r="B62" s="35">
        <v>2137</v>
      </c>
      <c r="C62" s="35">
        <v>2502</v>
      </c>
      <c r="D62" s="35">
        <v>2733</v>
      </c>
      <c r="E62" s="35">
        <v>2974</v>
      </c>
      <c r="F62" s="35">
        <v>3016</v>
      </c>
      <c r="G62" s="35">
        <v>3035</v>
      </c>
      <c r="H62" s="35">
        <v>2997</v>
      </c>
      <c r="I62" s="35">
        <v>3030</v>
      </c>
      <c r="J62" s="35">
        <v>3009</v>
      </c>
      <c r="K62" s="35">
        <v>2923</v>
      </c>
    </row>
    <row r="63" spans="1:12" ht="12.75" x14ac:dyDescent="0.25">
      <c r="A63" s="34" t="s">
        <v>2</v>
      </c>
      <c r="B63" s="35">
        <v>3419</v>
      </c>
      <c r="C63" s="35">
        <v>3870</v>
      </c>
      <c r="D63" s="35">
        <v>4187</v>
      </c>
      <c r="E63" s="35">
        <v>4348</v>
      </c>
      <c r="F63" s="35">
        <v>4401</v>
      </c>
      <c r="G63" s="35">
        <v>3852</v>
      </c>
      <c r="H63" s="35">
        <v>4003</v>
      </c>
      <c r="I63" s="35">
        <v>3611</v>
      </c>
      <c r="J63" s="35">
        <v>3289</v>
      </c>
      <c r="K63" s="35">
        <v>2967</v>
      </c>
    </row>
    <row r="64" spans="1:12" ht="12.75" x14ac:dyDescent="0.25">
      <c r="A64" s="34" t="s">
        <v>3</v>
      </c>
      <c r="B64" s="35">
        <v>4248</v>
      </c>
      <c r="C64" s="35">
        <v>4691</v>
      </c>
      <c r="D64" s="35">
        <v>5173</v>
      </c>
      <c r="E64" s="35">
        <v>5492</v>
      </c>
      <c r="F64" s="35">
        <v>5689</v>
      </c>
      <c r="G64" s="35">
        <v>5545</v>
      </c>
      <c r="H64" s="35">
        <v>5354</v>
      </c>
      <c r="I64" s="35">
        <v>5106</v>
      </c>
      <c r="J64" s="35">
        <v>4866</v>
      </c>
      <c r="K64" s="35">
        <v>4609</v>
      </c>
    </row>
    <row r="65" spans="1:12" ht="12.75" x14ac:dyDescent="0.25">
      <c r="A65" s="34" t="s">
        <v>4</v>
      </c>
      <c r="B65" s="35">
        <v>4004</v>
      </c>
      <c r="C65" s="35">
        <v>4382</v>
      </c>
      <c r="D65" s="35">
        <v>4935</v>
      </c>
      <c r="E65" s="35">
        <v>5288</v>
      </c>
      <c r="F65" s="35">
        <v>5566</v>
      </c>
      <c r="G65" s="35">
        <v>5519</v>
      </c>
      <c r="H65" s="35">
        <v>5655</v>
      </c>
      <c r="I65" s="35">
        <v>5637</v>
      </c>
      <c r="J65" s="35">
        <v>5543</v>
      </c>
      <c r="K65" s="35">
        <v>5332</v>
      </c>
    </row>
    <row r="66" spans="1:12" ht="12.75" x14ac:dyDescent="0.25">
      <c r="A66" s="34" t="s">
        <v>5</v>
      </c>
      <c r="B66" s="35">
        <v>1043</v>
      </c>
      <c r="C66" s="35">
        <v>1222</v>
      </c>
      <c r="D66" s="35">
        <v>1372</v>
      </c>
      <c r="E66" s="35">
        <v>1541</v>
      </c>
      <c r="F66" s="35">
        <v>1572</v>
      </c>
      <c r="G66" s="35">
        <v>1562</v>
      </c>
      <c r="H66" s="35">
        <v>1467</v>
      </c>
      <c r="I66" s="35">
        <v>1503</v>
      </c>
      <c r="J66" s="35">
        <v>1372</v>
      </c>
      <c r="K66" s="35">
        <v>1326</v>
      </c>
    </row>
    <row r="67" spans="1:12" ht="12.75" x14ac:dyDescent="0.25">
      <c r="A67" s="34" t="s">
        <v>6</v>
      </c>
      <c r="B67" s="35">
        <v>1702</v>
      </c>
      <c r="C67" s="35">
        <v>1998</v>
      </c>
      <c r="D67" s="35">
        <v>2197</v>
      </c>
      <c r="E67" s="35">
        <v>2346</v>
      </c>
      <c r="F67" s="35">
        <v>2398</v>
      </c>
      <c r="G67" s="35">
        <v>2406</v>
      </c>
      <c r="H67" s="35">
        <v>2290</v>
      </c>
      <c r="I67" s="35">
        <v>2211</v>
      </c>
      <c r="J67" s="35">
        <v>2082</v>
      </c>
      <c r="K67" s="35">
        <v>2091</v>
      </c>
    </row>
    <row r="68" spans="1:12" ht="12.75" x14ac:dyDescent="0.25">
      <c r="A68" s="34" t="s">
        <v>7</v>
      </c>
      <c r="B68" s="35">
        <v>1809</v>
      </c>
      <c r="C68" s="35">
        <v>2054</v>
      </c>
      <c r="D68" s="35">
        <v>2208</v>
      </c>
      <c r="E68" s="35">
        <v>2299</v>
      </c>
      <c r="F68" s="35">
        <v>2369</v>
      </c>
      <c r="G68" s="35">
        <v>2277</v>
      </c>
      <c r="H68" s="35">
        <v>2357</v>
      </c>
      <c r="I68" s="35">
        <v>2187</v>
      </c>
      <c r="J68" s="35">
        <v>1992</v>
      </c>
      <c r="K68" s="35">
        <v>1834</v>
      </c>
    </row>
    <row r="69" spans="1:12" ht="12.75" x14ac:dyDescent="0.25">
      <c r="A69" s="34" t="s">
        <v>8</v>
      </c>
      <c r="B69" s="35">
        <v>1028</v>
      </c>
      <c r="C69" s="35">
        <v>1264</v>
      </c>
      <c r="D69" s="35">
        <v>1495</v>
      </c>
      <c r="E69" s="35">
        <v>1631</v>
      </c>
      <c r="F69" s="35">
        <v>1622</v>
      </c>
      <c r="G69" s="35">
        <v>1629</v>
      </c>
      <c r="H69" s="35">
        <v>1529</v>
      </c>
      <c r="I69" s="35">
        <v>1527</v>
      </c>
      <c r="J69" s="35">
        <v>1472</v>
      </c>
      <c r="K69" s="35">
        <v>1362</v>
      </c>
    </row>
    <row r="70" spans="1:12" ht="12.75" x14ac:dyDescent="0.25">
      <c r="A70" s="34" t="s">
        <v>27</v>
      </c>
      <c r="B70" s="35">
        <f t="shared" ref="B70:J70" si="24">SUM(B61:B69)</f>
        <v>21080</v>
      </c>
      <c r="C70" s="35">
        <f t="shared" si="24"/>
        <v>23853</v>
      </c>
      <c r="D70" s="35">
        <f t="shared" si="24"/>
        <v>26368</v>
      </c>
      <c r="E70" s="35">
        <f t="shared" si="24"/>
        <v>28107</v>
      </c>
      <c r="F70" s="35">
        <f t="shared" si="24"/>
        <v>28919</v>
      </c>
      <c r="G70" s="35">
        <f t="shared" si="24"/>
        <v>28065</v>
      </c>
      <c r="H70" s="35">
        <f t="shared" si="24"/>
        <v>27902</v>
      </c>
      <c r="I70" s="35">
        <f t="shared" si="24"/>
        <v>26986</v>
      </c>
      <c r="J70" s="35">
        <f t="shared" si="24"/>
        <v>25699</v>
      </c>
      <c r="K70" s="35">
        <f t="shared" ref="K70" si="25">SUM(K61:K69)</f>
        <v>24404</v>
      </c>
      <c r="L70" s="21"/>
    </row>
    <row r="71" spans="1:12" ht="12.75" x14ac:dyDescent="0.25">
      <c r="A71" s="34"/>
      <c r="B71" s="36"/>
      <c r="C71" s="36"/>
      <c r="D71" s="36"/>
      <c r="E71" s="36"/>
      <c r="F71" s="36"/>
      <c r="G71" s="36"/>
      <c r="H71" s="36"/>
      <c r="I71" s="36"/>
      <c r="J71" s="36"/>
      <c r="K71" s="36"/>
    </row>
    <row r="72" spans="1:12" ht="12.75" x14ac:dyDescent="0.25">
      <c r="A72" s="34" t="s">
        <v>0</v>
      </c>
      <c r="B72" s="35">
        <f>B61/B61*100</f>
        <v>100</v>
      </c>
      <c r="C72" s="35">
        <f>C61/B61*100</f>
        <v>110.65088757396451</v>
      </c>
      <c r="D72" s="35">
        <f>D61/B61*100</f>
        <v>122.36686390532545</v>
      </c>
      <c r="E72" s="35">
        <f>E61/B61*100</f>
        <v>129.46745562130178</v>
      </c>
      <c r="F72" s="35">
        <f>F61/B61*100</f>
        <v>135.26627218934911</v>
      </c>
      <c r="G72" s="35">
        <f>G61/B61*100</f>
        <v>132.54437869822488</v>
      </c>
      <c r="H72" s="35">
        <f>H61/B61*100</f>
        <v>133.1360946745562</v>
      </c>
      <c r="I72" s="35">
        <f>I61/B61*100</f>
        <v>128.63905325443787</v>
      </c>
      <c r="J72" s="35">
        <f>J61/B61*100</f>
        <v>122.72189349112426</v>
      </c>
      <c r="K72" s="35">
        <f>K61/B61*100</f>
        <v>115.97633136094674</v>
      </c>
    </row>
    <row r="73" spans="1:12" ht="12.75" x14ac:dyDescent="0.25">
      <c r="A73" s="34" t="s">
        <v>1</v>
      </c>
      <c r="B73" s="35">
        <f t="shared" ref="B73:B81" si="26">B62/B62*100</f>
        <v>100</v>
      </c>
      <c r="C73" s="35">
        <f t="shared" ref="C73:C81" si="27">C62/B62*100</f>
        <v>117.08001871782874</v>
      </c>
      <c r="D73" s="35">
        <f t="shared" ref="D73:D81" si="28">D62/B62*100</f>
        <v>127.889564810482</v>
      </c>
      <c r="E73" s="35">
        <f t="shared" ref="E73:E81" si="29">E62/B62*100</f>
        <v>139.16705662143193</v>
      </c>
      <c r="F73" s="35">
        <f t="shared" ref="F73:F81" si="30">F62/B62*100</f>
        <v>141.13242863827796</v>
      </c>
      <c r="G73" s="35">
        <f t="shared" ref="G73:G81" si="31">G62/B62*100</f>
        <v>142.02152550304166</v>
      </c>
      <c r="H73" s="35">
        <f t="shared" ref="H73:H81" si="32">H62/B62*100</f>
        <v>140.24333177351426</v>
      </c>
      <c r="I73" s="35">
        <f t="shared" ref="I73:I81" si="33">I62/B62*100</f>
        <v>141.78755264389332</v>
      </c>
      <c r="J73" s="35">
        <f t="shared" ref="J73:J81" si="34">J62/B62*100</f>
        <v>140.80486663547029</v>
      </c>
      <c r="K73" s="35">
        <f t="shared" ref="K73:K81" si="35">K62/B62*100</f>
        <v>136.78053345811887</v>
      </c>
    </row>
    <row r="74" spans="1:12" ht="12.75" x14ac:dyDescent="0.25">
      <c r="A74" s="34" t="s">
        <v>2</v>
      </c>
      <c r="B74" s="35">
        <f t="shared" si="26"/>
        <v>100</v>
      </c>
      <c r="C74" s="35">
        <f t="shared" si="27"/>
        <v>113.1909915179877</v>
      </c>
      <c r="D74" s="35">
        <f t="shared" si="28"/>
        <v>122.46270839426734</v>
      </c>
      <c r="E74" s="35">
        <f t="shared" si="29"/>
        <v>127.17168762796138</v>
      </c>
      <c r="F74" s="35">
        <f t="shared" si="30"/>
        <v>128.72184849371163</v>
      </c>
      <c r="G74" s="35">
        <f t="shared" si="31"/>
        <v>112.66452178999708</v>
      </c>
      <c r="H74" s="35">
        <f t="shared" si="32"/>
        <v>117.08101784147411</v>
      </c>
      <c r="I74" s="35">
        <f t="shared" si="33"/>
        <v>105.61567709856683</v>
      </c>
      <c r="J74" s="35">
        <f t="shared" si="34"/>
        <v>96.197718631178702</v>
      </c>
      <c r="K74" s="35">
        <f t="shared" si="35"/>
        <v>86.779760163790584</v>
      </c>
    </row>
    <row r="75" spans="1:12" ht="12.75" x14ac:dyDescent="0.25">
      <c r="A75" s="34" t="s">
        <v>3</v>
      </c>
      <c r="B75" s="35">
        <f t="shared" si="26"/>
        <v>100</v>
      </c>
      <c r="C75" s="35">
        <f t="shared" si="27"/>
        <v>110.42843691148776</v>
      </c>
      <c r="D75" s="35">
        <f t="shared" si="28"/>
        <v>121.77495291902072</v>
      </c>
      <c r="E75" s="35">
        <f t="shared" si="29"/>
        <v>129.28436911487759</v>
      </c>
      <c r="F75" s="35">
        <f t="shared" si="30"/>
        <v>133.92184557438796</v>
      </c>
      <c r="G75" s="35">
        <f t="shared" si="31"/>
        <v>130.53201506591336</v>
      </c>
      <c r="H75" s="35">
        <f t="shared" si="32"/>
        <v>126.03578154425612</v>
      </c>
      <c r="I75" s="35">
        <f t="shared" si="33"/>
        <v>120.19774011299435</v>
      </c>
      <c r="J75" s="35">
        <f t="shared" si="34"/>
        <v>114.54802259887005</v>
      </c>
      <c r="K75" s="35">
        <f t="shared" si="35"/>
        <v>108.49811676082864</v>
      </c>
    </row>
    <row r="76" spans="1:12" ht="12.75" x14ac:dyDescent="0.25">
      <c r="A76" s="34" t="s">
        <v>4</v>
      </c>
      <c r="B76" s="35">
        <f t="shared" si="26"/>
        <v>100</v>
      </c>
      <c r="C76" s="35">
        <f t="shared" si="27"/>
        <v>109.44055944055944</v>
      </c>
      <c r="D76" s="35">
        <f t="shared" si="28"/>
        <v>123.25174825174825</v>
      </c>
      <c r="E76" s="35">
        <f t="shared" si="29"/>
        <v>132.06793206793205</v>
      </c>
      <c r="F76" s="35">
        <f t="shared" si="30"/>
        <v>139.01098901098899</v>
      </c>
      <c r="G76" s="35">
        <f t="shared" si="31"/>
        <v>137.83716283716282</v>
      </c>
      <c r="H76" s="35">
        <f t="shared" si="32"/>
        <v>141.23376623376623</v>
      </c>
      <c r="I76" s="35">
        <f t="shared" si="33"/>
        <v>140.78421578421577</v>
      </c>
      <c r="J76" s="35">
        <f t="shared" si="34"/>
        <v>138.43656343656343</v>
      </c>
      <c r="K76" s="35">
        <f t="shared" si="35"/>
        <v>133.16683316683319</v>
      </c>
    </row>
    <row r="77" spans="1:12" ht="12.75" x14ac:dyDescent="0.25">
      <c r="A77" s="37" t="s">
        <v>5</v>
      </c>
      <c r="B77" s="35">
        <f t="shared" si="26"/>
        <v>100</v>
      </c>
      <c r="C77" s="35">
        <f t="shared" si="27"/>
        <v>117.16203259827421</v>
      </c>
      <c r="D77" s="35">
        <f t="shared" si="28"/>
        <v>131.54362416107384</v>
      </c>
      <c r="E77" s="35">
        <f t="shared" si="29"/>
        <v>147.74688398849474</v>
      </c>
      <c r="F77" s="35">
        <f t="shared" si="30"/>
        <v>150.71907957814</v>
      </c>
      <c r="G77" s="35">
        <f t="shared" si="31"/>
        <v>149.76030680728667</v>
      </c>
      <c r="H77" s="35">
        <f t="shared" si="32"/>
        <v>140.65196548418024</v>
      </c>
      <c r="I77" s="35">
        <f t="shared" si="33"/>
        <v>144.10354745925216</v>
      </c>
      <c r="J77" s="35">
        <f t="shared" si="34"/>
        <v>131.54362416107384</v>
      </c>
      <c r="K77" s="35">
        <f t="shared" si="35"/>
        <v>127.13326941514862</v>
      </c>
    </row>
    <row r="78" spans="1:12" ht="12.75" x14ac:dyDescent="0.25">
      <c r="A78" s="34" t="s">
        <v>6</v>
      </c>
      <c r="B78" s="35">
        <f t="shared" si="26"/>
        <v>100</v>
      </c>
      <c r="C78" s="35">
        <f t="shared" si="27"/>
        <v>117.39130434782609</v>
      </c>
      <c r="D78" s="35">
        <f t="shared" si="28"/>
        <v>129.0834312573443</v>
      </c>
      <c r="E78" s="35">
        <f t="shared" si="29"/>
        <v>137.83783783783784</v>
      </c>
      <c r="F78" s="35">
        <f t="shared" si="30"/>
        <v>140.89306698002352</v>
      </c>
      <c r="G78" s="35">
        <f t="shared" si="31"/>
        <v>141.36310223266747</v>
      </c>
      <c r="H78" s="35">
        <f t="shared" si="32"/>
        <v>134.5475910693302</v>
      </c>
      <c r="I78" s="35">
        <f t="shared" si="33"/>
        <v>129.9059929494712</v>
      </c>
      <c r="J78" s="35">
        <f t="shared" si="34"/>
        <v>122.32667450058754</v>
      </c>
      <c r="K78" s="35">
        <f t="shared" si="35"/>
        <v>122.85546415981199</v>
      </c>
    </row>
    <row r="79" spans="1:12" ht="12.75" x14ac:dyDescent="0.25">
      <c r="A79" s="34" t="s">
        <v>7</v>
      </c>
      <c r="B79" s="35">
        <f t="shared" si="26"/>
        <v>100</v>
      </c>
      <c r="C79" s="35">
        <f t="shared" si="27"/>
        <v>113.54339414040906</v>
      </c>
      <c r="D79" s="35">
        <f t="shared" si="28"/>
        <v>122.05638474295191</v>
      </c>
      <c r="E79" s="35">
        <f t="shared" si="29"/>
        <v>127.08678828081814</v>
      </c>
      <c r="F79" s="35">
        <f t="shared" si="30"/>
        <v>130.95632946379214</v>
      </c>
      <c r="G79" s="35">
        <f t="shared" si="31"/>
        <v>125.87064676616914</v>
      </c>
      <c r="H79" s="35">
        <f t="shared" si="32"/>
        <v>130.29297954671088</v>
      </c>
      <c r="I79" s="35">
        <f t="shared" si="33"/>
        <v>120.89552238805969</v>
      </c>
      <c r="J79" s="35">
        <f t="shared" si="34"/>
        <v>110.11608623548923</v>
      </c>
      <c r="K79" s="35">
        <f t="shared" si="35"/>
        <v>101.38197899391929</v>
      </c>
    </row>
    <row r="80" spans="1:12" ht="12.75" x14ac:dyDescent="0.25">
      <c r="A80" s="34" t="s">
        <v>8</v>
      </c>
      <c r="B80" s="35">
        <f t="shared" si="26"/>
        <v>100</v>
      </c>
      <c r="C80" s="35">
        <f t="shared" si="27"/>
        <v>122.95719844357977</v>
      </c>
      <c r="D80" s="35">
        <f t="shared" si="28"/>
        <v>145.42801556420233</v>
      </c>
      <c r="E80" s="35">
        <f t="shared" si="29"/>
        <v>158.65758754863813</v>
      </c>
      <c r="F80" s="35">
        <f t="shared" si="30"/>
        <v>157.78210116731518</v>
      </c>
      <c r="G80" s="35">
        <f t="shared" si="31"/>
        <v>158.46303501945525</v>
      </c>
      <c r="H80" s="35">
        <f t="shared" si="32"/>
        <v>148.7354085603113</v>
      </c>
      <c r="I80" s="35">
        <f t="shared" si="33"/>
        <v>148.54085603112841</v>
      </c>
      <c r="J80" s="35">
        <f t="shared" si="34"/>
        <v>143.19066147859922</v>
      </c>
      <c r="K80" s="35">
        <f t="shared" si="35"/>
        <v>132.49027237354085</v>
      </c>
    </row>
    <row r="81" spans="1:12" ht="12.75" x14ac:dyDescent="0.25">
      <c r="A81" s="34" t="s">
        <v>27</v>
      </c>
      <c r="B81" s="35">
        <f t="shared" si="26"/>
        <v>100</v>
      </c>
      <c r="C81" s="35">
        <f t="shared" si="27"/>
        <v>113.15464895635674</v>
      </c>
      <c r="D81" s="35">
        <f t="shared" si="28"/>
        <v>125.08538899430739</v>
      </c>
      <c r="E81" s="35">
        <f t="shared" si="29"/>
        <v>133.33491461100567</v>
      </c>
      <c r="F81" s="35">
        <f t="shared" si="30"/>
        <v>137.18690702087287</v>
      </c>
      <c r="G81" s="35">
        <f t="shared" si="31"/>
        <v>133.13567362428842</v>
      </c>
      <c r="H81" s="35">
        <f t="shared" si="32"/>
        <v>132.36242884250476</v>
      </c>
      <c r="I81" s="35">
        <f t="shared" si="33"/>
        <v>128.01707779886149</v>
      </c>
      <c r="J81" s="35">
        <f t="shared" si="34"/>
        <v>121.91176470588236</v>
      </c>
      <c r="K81" s="35">
        <f t="shared" si="35"/>
        <v>115.7685009487666</v>
      </c>
      <c r="L81" s="21"/>
    </row>
    <row r="86" spans="1:12" ht="15.75" x14ac:dyDescent="0.25">
      <c r="A86" s="38" t="s">
        <v>36</v>
      </c>
    </row>
    <row r="87" spans="1:12" ht="15" customHeight="1" x14ac:dyDescent="0.25">
      <c r="A87" s="28" t="s">
        <v>29</v>
      </c>
      <c r="B87" s="29" t="s">
        <v>28</v>
      </c>
      <c r="C87" s="30"/>
      <c r="D87" s="30"/>
      <c r="E87" s="30"/>
      <c r="F87" s="30"/>
      <c r="G87" s="30"/>
      <c r="H87" s="30"/>
      <c r="I87" s="30"/>
      <c r="J87" s="30"/>
      <c r="K87" s="31"/>
    </row>
    <row r="88" spans="1:12" ht="15" customHeight="1" x14ac:dyDescent="0.25">
      <c r="A88" s="32"/>
      <c r="B88" s="33">
        <v>2007</v>
      </c>
      <c r="C88" s="33">
        <v>2008</v>
      </c>
      <c r="D88" s="33">
        <v>2009</v>
      </c>
      <c r="E88" s="33">
        <v>2010</v>
      </c>
      <c r="F88" s="33">
        <v>2011</v>
      </c>
      <c r="G88" s="33">
        <v>2012</v>
      </c>
      <c r="H88" s="33">
        <v>2013</v>
      </c>
      <c r="I88" s="33">
        <v>2014</v>
      </c>
      <c r="J88" s="33">
        <v>2015</v>
      </c>
      <c r="K88" s="33">
        <v>2016</v>
      </c>
    </row>
    <row r="89" spans="1:12" ht="12.75" x14ac:dyDescent="0.25">
      <c r="A89" s="34" t="s">
        <v>0</v>
      </c>
      <c r="B89" s="35">
        <f t="shared" ref="B89:K89" si="36">B33-B61</f>
        <v>5511</v>
      </c>
      <c r="C89" s="35">
        <f t="shared" si="36"/>
        <v>5511</v>
      </c>
      <c r="D89" s="35">
        <f t="shared" si="36"/>
        <v>5526</v>
      </c>
      <c r="E89" s="35">
        <f t="shared" si="36"/>
        <v>5411</v>
      </c>
      <c r="F89" s="35">
        <f t="shared" si="36"/>
        <v>5221</v>
      </c>
      <c r="G89" s="35">
        <f t="shared" si="36"/>
        <v>5032</v>
      </c>
      <c r="H89" s="35">
        <f t="shared" si="36"/>
        <v>4947</v>
      </c>
      <c r="I89" s="35">
        <f t="shared" si="36"/>
        <v>4950</v>
      </c>
      <c r="J89" s="35">
        <f t="shared" si="36"/>
        <v>4928</v>
      </c>
      <c r="K89" s="35">
        <f t="shared" si="36"/>
        <v>4873</v>
      </c>
    </row>
    <row r="90" spans="1:12" ht="12.75" x14ac:dyDescent="0.25">
      <c r="A90" s="34" t="s">
        <v>1</v>
      </c>
      <c r="B90" s="35">
        <f t="shared" ref="B90:K90" si="37">B34-B62</f>
        <v>9528</v>
      </c>
      <c r="C90" s="35">
        <f t="shared" si="37"/>
        <v>9582</v>
      </c>
      <c r="D90" s="35">
        <f t="shared" si="37"/>
        <v>9690</v>
      </c>
      <c r="E90" s="35">
        <f t="shared" si="37"/>
        <v>9560</v>
      </c>
      <c r="F90" s="35">
        <f t="shared" si="37"/>
        <v>9449</v>
      </c>
      <c r="G90" s="35">
        <f t="shared" si="37"/>
        <v>9120</v>
      </c>
      <c r="H90" s="35">
        <f t="shared" si="37"/>
        <v>8747</v>
      </c>
      <c r="I90" s="35">
        <f t="shared" si="37"/>
        <v>8564</v>
      </c>
      <c r="J90" s="35">
        <f t="shared" si="37"/>
        <v>8444</v>
      </c>
      <c r="K90" s="35">
        <f t="shared" si="37"/>
        <v>8373</v>
      </c>
    </row>
    <row r="91" spans="1:12" ht="12.75" x14ac:dyDescent="0.25">
      <c r="A91" s="34" t="s">
        <v>2</v>
      </c>
      <c r="B91" s="35">
        <f t="shared" ref="B91:K91" si="38">B35-B63</f>
        <v>13147</v>
      </c>
      <c r="C91" s="35">
        <f t="shared" si="38"/>
        <v>13193</v>
      </c>
      <c r="D91" s="35">
        <f t="shared" si="38"/>
        <v>13175</v>
      </c>
      <c r="E91" s="35">
        <f t="shared" si="38"/>
        <v>13070</v>
      </c>
      <c r="F91" s="35">
        <f t="shared" si="38"/>
        <v>12757</v>
      </c>
      <c r="G91" s="35">
        <f t="shared" si="38"/>
        <v>12835</v>
      </c>
      <c r="H91" s="35">
        <f t="shared" si="38"/>
        <v>11915</v>
      </c>
      <c r="I91" s="35">
        <f t="shared" si="38"/>
        <v>11595</v>
      </c>
      <c r="J91" s="35">
        <f t="shared" si="38"/>
        <v>11401</v>
      </c>
      <c r="K91" s="35">
        <f t="shared" si="38"/>
        <v>11153</v>
      </c>
    </row>
    <row r="92" spans="1:12" ht="12.75" x14ac:dyDescent="0.25">
      <c r="A92" s="34" t="s">
        <v>3</v>
      </c>
      <c r="B92" s="35">
        <f t="shared" ref="B92:K92" si="39">B36-B64</f>
        <v>16084</v>
      </c>
      <c r="C92" s="35">
        <f t="shared" si="39"/>
        <v>16207</v>
      </c>
      <c r="D92" s="35">
        <f t="shared" si="39"/>
        <v>16082</v>
      </c>
      <c r="E92" s="35">
        <f t="shared" si="39"/>
        <v>15959</v>
      </c>
      <c r="F92" s="35">
        <f t="shared" si="39"/>
        <v>15507</v>
      </c>
      <c r="G92" s="35">
        <f t="shared" si="39"/>
        <v>15173</v>
      </c>
      <c r="H92" s="35">
        <f t="shared" si="39"/>
        <v>14487</v>
      </c>
      <c r="I92" s="35">
        <f t="shared" si="39"/>
        <v>13974</v>
      </c>
      <c r="J92" s="35">
        <f t="shared" si="39"/>
        <v>13425</v>
      </c>
      <c r="K92" s="35">
        <f t="shared" si="39"/>
        <v>13333</v>
      </c>
    </row>
    <row r="93" spans="1:12" ht="12.75" x14ac:dyDescent="0.25">
      <c r="A93" s="34" t="s">
        <v>4</v>
      </c>
      <c r="B93" s="35">
        <f t="shared" ref="B93:K93" si="40">B37-B65</f>
        <v>22036</v>
      </c>
      <c r="C93" s="35">
        <f t="shared" si="40"/>
        <v>22261</v>
      </c>
      <c r="D93" s="35">
        <f t="shared" si="40"/>
        <v>22104</v>
      </c>
      <c r="E93" s="35">
        <f t="shared" si="40"/>
        <v>21565</v>
      </c>
      <c r="F93" s="35">
        <f t="shared" si="40"/>
        <v>21215</v>
      </c>
      <c r="G93" s="35">
        <f t="shared" si="40"/>
        <v>20663</v>
      </c>
      <c r="H93" s="35">
        <f t="shared" si="40"/>
        <v>20140</v>
      </c>
      <c r="I93" s="35">
        <f t="shared" si="40"/>
        <v>19783</v>
      </c>
      <c r="J93" s="35">
        <f t="shared" si="40"/>
        <v>19457</v>
      </c>
      <c r="K93" s="35">
        <f t="shared" si="40"/>
        <v>19205</v>
      </c>
    </row>
    <row r="94" spans="1:12" ht="12.75" x14ac:dyDescent="0.25">
      <c r="A94" s="34" t="s">
        <v>5</v>
      </c>
      <c r="B94" s="35">
        <f t="shared" ref="B94:K94" si="41">B38-B66</f>
        <v>6850</v>
      </c>
      <c r="C94" s="35">
        <f t="shared" si="41"/>
        <v>6944</v>
      </c>
      <c r="D94" s="35">
        <f t="shared" si="41"/>
        <v>6990</v>
      </c>
      <c r="E94" s="35">
        <f t="shared" si="41"/>
        <v>6932</v>
      </c>
      <c r="F94" s="35">
        <f t="shared" si="41"/>
        <v>6770</v>
      </c>
      <c r="G94" s="35">
        <f t="shared" si="41"/>
        <v>6446</v>
      </c>
      <c r="H94" s="35">
        <f t="shared" si="41"/>
        <v>6096</v>
      </c>
      <c r="I94" s="35">
        <f t="shared" si="41"/>
        <v>5780</v>
      </c>
      <c r="J94" s="35">
        <f t="shared" si="41"/>
        <v>5523</v>
      </c>
      <c r="K94" s="35">
        <f t="shared" si="41"/>
        <v>5208</v>
      </c>
    </row>
    <row r="95" spans="1:12" ht="12.75" x14ac:dyDescent="0.25">
      <c r="A95" s="34" t="s">
        <v>6</v>
      </c>
      <c r="B95" s="35">
        <f t="shared" ref="B95:K95" si="42">B39-B67</f>
        <v>8489</v>
      </c>
      <c r="C95" s="35">
        <f t="shared" si="42"/>
        <v>8711</v>
      </c>
      <c r="D95" s="35">
        <f t="shared" si="42"/>
        <v>8649</v>
      </c>
      <c r="E95" s="35">
        <f t="shared" si="42"/>
        <v>8529</v>
      </c>
      <c r="F95" s="35">
        <f t="shared" si="42"/>
        <v>8238</v>
      </c>
      <c r="G95" s="35">
        <f t="shared" si="42"/>
        <v>7893</v>
      </c>
      <c r="H95" s="35">
        <f t="shared" si="42"/>
        <v>7572</v>
      </c>
      <c r="I95" s="35">
        <f t="shared" si="42"/>
        <v>7336</v>
      </c>
      <c r="J95" s="35">
        <f t="shared" si="42"/>
        <v>7023</v>
      </c>
      <c r="K95" s="35">
        <f t="shared" si="42"/>
        <v>6749</v>
      </c>
    </row>
    <row r="96" spans="1:12" ht="12.75" x14ac:dyDescent="0.25">
      <c r="A96" s="34" t="s">
        <v>7</v>
      </c>
      <c r="B96" s="35">
        <f t="shared" ref="B96:K96" si="43">B40-B68</f>
        <v>8878</v>
      </c>
      <c r="C96" s="35">
        <f t="shared" si="43"/>
        <v>8940</v>
      </c>
      <c r="D96" s="35">
        <f t="shared" si="43"/>
        <v>8884</v>
      </c>
      <c r="E96" s="35">
        <f t="shared" si="43"/>
        <v>8886</v>
      </c>
      <c r="F96" s="35">
        <f t="shared" si="43"/>
        <v>8816</v>
      </c>
      <c r="G96" s="35">
        <f t="shared" si="43"/>
        <v>8727</v>
      </c>
      <c r="H96" s="35">
        <f t="shared" si="43"/>
        <v>8288</v>
      </c>
      <c r="I96" s="35">
        <f t="shared" si="43"/>
        <v>8048</v>
      </c>
      <c r="J96" s="35">
        <f t="shared" si="43"/>
        <v>7846</v>
      </c>
      <c r="K96" s="35">
        <f t="shared" si="43"/>
        <v>7608</v>
      </c>
    </row>
    <row r="97" spans="1:12" ht="12.75" x14ac:dyDescent="0.25">
      <c r="A97" s="34" t="s">
        <v>8</v>
      </c>
      <c r="B97" s="35">
        <f t="shared" ref="B97:K97" si="44">B41-B69</f>
        <v>7555</v>
      </c>
      <c r="C97" s="35">
        <f t="shared" si="44"/>
        <v>7683</v>
      </c>
      <c r="D97" s="35">
        <f t="shared" si="44"/>
        <v>8069</v>
      </c>
      <c r="E97" s="35">
        <f t="shared" si="44"/>
        <v>8033</v>
      </c>
      <c r="F97" s="35">
        <f t="shared" si="44"/>
        <v>7819</v>
      </c>
      <c r="G97" s="35">
        <f t="shared" si="44"/>
        <v>7676</v>
      </c>
      <c r="H97" s="35">
        <f t="shared" si="44"/>
        <v>7384</v>
      </c>
      <c r="I97" s="35">
        <f t="shared" si="44"/>
        <v>7185</v>
      </c>
      <c r="J97" s="35">
        <f t="shared" si="44"/>
        <v>7025</v>
      </c>
      <c r="K97" s="35">
        <f t="shared" si="44"/>
        <v>6831</v>
      </c>
    </row>
    <row r="98" spans="1:12" ht="12.75" x14ac:dyDescent="0.25">
      <c r="A98" s="34" t="s">
        <v>27</v>
      </c>
      <c r="B98" s="35">
        <f t="shared" ref="B98:J98" si="45">SUM(B89:B97)</f>
        <v>98078</v>
      </c>
      <c r="C98" s="35">
        <f t="shared" si="45"/>
        <v>99032</v>
      </c>
      <c r="D98" s="35">
        <f t="shared" si="45"/>
        <v>99169</v>
      </c>
      <c r="E98" s="35">
        <f t="shared" si="45"/>
        <v>97945</v>
      </c>
      <c r="F98" s="35">
        <f t="shared" si="45"/>
        <v>95792</v>
      </c>
      <c r="G98" s="35">
        <f t="shared" si="45"/>
        <v>93565</v>
      </c>
      <c r="H98" s="35">
        <f t="shared" si="45"/>
        <v>89576</v>
      </c>
      <c r="I98" s="35">
        <f t="shared" si="45"/>
        <v>87215</v>
      </c>
      <c r="J98" s="35">
        <f t="shared" si="45"/>
        <v>85072</v>
      </c>
      <c r="K98" s="35">
        <f t="shared" ref="K98" si="46">SUM(K89:K97)</f>
        <v>83333</v>
      </c>
      <c r="L98" s="21"/>
    </row>
    <row r="99" spans="1:12" ht="12.75" x14ac:dyDescent="0.25">
      <c r="A99" s="34"/>
      <c r="B99" s="36"/>
      <c r="C99" s="36"/>
      <c r="D99" s="36"/>
      <c r="E99" s="36"/>
      <c r="F99" s="36"/>
      <c r="G99" s="36"/>
      <c r="H99" s="36"/>
      <c r="I99" s="36"/>
      <c r="J99" s="36"/>
      <c r="K99" s="36"/>
    </row>
    <row r="100" spans="1:12" ht="12.75" x14ac:dyDescent="0.25">
      <c r="A100" s="34" t="s">
        <v>0</v>
      </c>
      <c r="B100" s="35">
        <f>B89/B89*100</f>
        <v>100</v>
      </c>
      <c r="C100" s="35">
        <f>C89/B89*100</f>
        <v>100</v>
      </c>
      <c r="D100" s="35">
        <f>D89/B89*100</f>
        <v>100.27218290691344</v>
      </c>
      <c r="E100" s="35">
        <f>E89/B89*100</f>
        <v>98.185447287243704</v>
      </c>
      <c r="F100" s="35">
        <f>F89/B89*100</f>
        <v>94.737797133006723</v>
      </c>
      <c r="G100" s="35">
        <f>G89/B89*100</f>
        <v>91.308292505897299</v>
      </c>
      <c r="H100" s="35">
        <f>H89/B89*100</f>
        <v>89.765922700054432</v>
      </c>
      <c r="I100" s="35">
        <f>I89/B89*100</f>
        <v>89.820359281437121</v>
      </c>
      <c r="J100" s="35">
        <f>J89/B89*100</f>
        <v>89.421157684630742</v>
      </c>
      <c r="K100" s="35">
        <f>K89/B89*100</f>
        <v>88.423153692614775</v>
      </c>
    </row>
    <row r="101" spans="1:12" ht="12.75" x14ac:dyDescent="0.25">
      <c r="A101" s="34" t="s">
        <v>1</v>
      </c>
      <c r="B101" s="35">
        <f t="shared" ref="B101:B109" si="47">B90/B90*100</f>
        <v>100</v>
      </c>
      <c r="C101" s="35">
        <f t="shared" ref="C101:C109" si="48">C90/B90*100</f>
        <v>100.56675062972292</v>
      </c>
      <c r="D101" s="35">
        <f t="shared" ref="D101:D109" si="49">D90/B90*100</f>
        <v>101.70025188916875</v>
      </c>
      <c r="E101" s="35">
        <f t="shared" ref="E101:E109" si="50">E90/B90*100</f>
        <v>100.335852225021</v>
      </c>
      <c r="F101" s="35">
        <f t="shared" ref="F101:F109" si="51">F90/B90*100</f>
        <v>99.170864819479434</v>
      </c>
      <c r="G101" s="35">
        <f t="shared" ref="G101:G109" si="52">G90/B90*100</f>
        <v>95.71788413098237</v>
      </c>
      <c r="H101" s="35">
        <f t="shared" ref="H101:H109" si="53">H90/B90*100</f>
        <v>91.803106633081441</v>
      </c>
      <c r="I101" s="35">
        <f t="shared" ref="I101:I109" si="54">I90/B90*100</f>
        <v>89.882451721242646</v>
      </c>
      <c r="J101" s="35">
        <f t="shared" ref="J101:J109" si="55">J90/B90*100</f>
        <v>88.623005877413945</v>
      </c>
      <c r="K101" s="35">
        <f t="shared" ref="K101:K109" si="56">K90/B90*100</f>
        <v>87.877833753148622</v>
      </c>
    </row>
    <row r="102" spans="1:12" ht="12.75" x14ac:dyDescent="0.25">
      <c r="A102" s="34" t="s">
        <v>2</v>
      </c>
      <c r="B102" s="35">
        <f t="shared" si="47"/>
        <v>100</v>
      </c>
      <c r="C102" s="35">
        <f t="shared" si="48"/>
        <v>100.3498897086788</v>
      </c>
      <c r="D102" s="35">
        <f t="shared" si="49"/>
        <v>100.21297634441318</v>
      </c>
      <c r="E102" s="35">
        <f t="shared" si="50"/>
        <v>99.41431505286377</v>
      </c>
      <c r="F102" s="35">
        <f t="shared" si="51"/>
        <v>97.033543774245075</v>
      </c>
      <c r="G102" s="35">
        <f t="shared" si="52"/>
        <v>97.626835019396069</v>
      </c>
      <c r="H102" s="35">
        <f t="shared" si="53"/>
        <v>90.629040845820342</v>
      </c>
      <c r="I102" s="35">
        <f t="shared" si="54"/>
        <v>88.195025481098355</v>
      </c>
      <c r="J102" s="35">
        <f t="shared" si="55"/>
        <v>86.719403666235635</v>
      </c>
      <c r="K102" s="35">
        <f t="shared" si="56"/>
        <v>84.833041758576101</v>
      </c>
    </row>
    <row r="103" spans="1:12" ht="12.75" x14ac:dyDescent="0.25">
      <c r="A103" s="34" t="s">
        <v>3</v>
      </c>
      <c r="B103" s="35">
        <f t="shared" si="47"/>
        <v>100</v>
      </c>
      <c r="C103" s="35">
        <f t="shared" si="48"/>
        <v>100.76473514051231</v>
      </c>
      <c r="D103" s="35">
        <f t="shared" si="49"/>
        <v>99.987565282268093</v>
      </c>
      <c r="E103" s="35">
        <f t="shared" si="50"/>
        <v>99.222830141755779</v>
      </c>
      <c r="F103" s="35">
        <f t="shared" si="51"/>
        <v>96.412583934344681</v>
      </c>
      <c r="G103" s="35">
        <f t="shared" si="52"/>
        <v>94.335986073116146</v>
      </c>
      <c r="H103" s="35">
        <f t="shared" si="53"/>
        <v>90.070877891071873</v>
      </c>
      <c r="I103" s="35">
        <f t="shared" si="54"/>
        <v>86.88137279283761</v>
      </c>
      <c r="J103" s="35">
        <f t="shared" si="55"/>
        <v>83.468042775428998</v>
      </c>
      <c r="K103" s="35">
        <f t="shared" si="56"/>
        <v>82.89604575976125</v>
      </c>
    </row>
    <row r="104" spans="1:12" ht="12.75" x14ac:dyDescent="0.25">
      <c r="A104" s="34" t="s">
        <v>4</v>
      </c>
      <c r="B104" s="35">
        <f t="shared" si="47"/>
        <v>100</v>
      </c>
      <c r="C104" s="35">
        <f t="shared" si="48"/>
        <v>101.02105645307677</v>
      </c>
      <c r="D104" s="35">
        <f t="shared" si="49"/>
        <v>100.30858595026319</v>
      </c>
      <c r="E104" s="35">
        <f t="shared" si="50"/>
        <v>97.862588491559265</v>
      </c>
      <c r="F104" s="35">
        <f t="shared" si="51"/>
        <v>96.27427845343982</v>
      </c>
      <c r="G104" s="35">
        <f t="shared" si="52"/>
        <v>93.769286621891439</v>
      </c>
      <c r="H104" s="35">
        <f t="shared" si="53"/>
        <v>91.39589762207298</v>
      </c>
      <c r="I104" s="35">
        <f t="shared" si="54"/>
        <v>89.775821383191143</v>
      </c>
      <c r="J104" s="35">
        <f t="shared" si="55"/>
        <v>88.296424033399887</v>
      </c>
      <c r="K104" s="35">
        <f t="shared" si="56"/>
        <v>87.152840805953886</v>
      </c>
    </row>
    <row r="105" spans="1:12" ht="12.75" x14ac:dyDescent="0.25">
      <c r="A105" s="37" t="s">
        <v>5</v>
      </c>
      <c r="B105" s="35">
        <f t="shared" si="47"/>
        <v>100</v>
      </c>
      <c r="C105" s="35">
        <f t="shared" si="48"/>
        <v>101.37226277372262</v>
      </c>
      <c r="D105" s="35">
        <f t="shared" si="49"/>
        <v>102.04379562043795</v>
      </c>
      <c r="E105" s="35">
        <f t="shared" si="50"/>
        <v>101.19708029197081</v>
      </c>
      <c r="F105" s="35">
        <f t="shared" si="51"/>
        <v>98.832116788321173</v>
      </c>
      <c r="G105" s="35">
        <f t="shared" si="52"/>
        <v>94.102189781021892</v>
      </c>
      <c r="H105" s="35">
        <f t="shared" si="53"/>
        <v>88.992700729927009</v>
      </c>
      <c r="I105" s="35">
        <f t="shared" si="54"/>
        <v>84.379562043795616</v>
      </c>
      <c r="J105" s="35">
        <f t="shared" si="55"/>
        <v>80.627737226277375</v>
      </c>
      <c r="K105" s="35">
        <f t="shared" si="56"/>
        <v>76.029197080291965</v>
      </c>
    </row>
    <row r="106" spans="1:12" ht="12.75" x14ac:dyDescent="0.25">
      <c r="A106" s="34" t="s">
        <v>6</v>
      </c>
      <c r="B106" s="35">
        <f t="shared" si="47"/>
        <v>100</v>
      </c>
      <c r="C106" s="35">
        <f t="shared" si="48"/>
        <v>102.61514901637415</v>
      </c>
      <c r="D106" s="35">
        <f t="shared" si="49"/>
        <v>101.88479208387324</v>
      </c>
      <c r="E106" s="35">
        <f t="shared" si="50"/>
        <v>100.47119802096832</v>
      </c>
      <c r="F106" s="35">
        <f t="shared" si="51"/>
        <v>97.043232418423841</v>
      </c>
      <c r="G106" s="35">
        <f t="shared" si="52"/>
        <v>92.979149487572158</v>
      </c>
      <c r="H106" s="35">
        <f t="shared" si="53"/>
        <v>89.197785369301457</v>
      </c>
      <c r="I106" s="35">
        <f t="shared" si="54"/>
        <v>86.417717045588404</v>
      </c>
      <c r="J106" s="35">
        <f t="shared" si="55"/>
        <v>82.730592531511377</v>
      </c>
      <c r="K106" s="35">
        <f t="shared" si="56"/>
        <v>79.502886087878437</v>
      </c>
    </row>
    <row r="107" spans="1:12" ht="12.75" x14ac:dyDescent="0.25">
      <c r="A107" s="34" t="s">
        <v>7</v>
      </c>
      <c r="B107" s="35">
        <f t="shared" si="47"/>
        <v>100</v>
      </c>
      <c r="C107" s="35">
        <f t="shared" si="48"/>
        <v>100.6983554854697</v>
      </c>
      <c r="D107" s="35">
        <f t="shared" si="49"/>
        <v>100.06758278891643</v>
      </c>
      <c r="E107" s="35">
        <f t="shared" si="50"/>
        <v>100.09011038522189</v>
      </c>
      <c r="F107" s="35">
        <f t="shared" si="51"/>
        <v>99.301644514530295</v>
      </c>
      <c r="G107" s="35">
        <f t="shared" si="52"/>
        <v>98.299166478936698</v>
      </c>
      <c r="H107" s="35">
        <f t="shared" si="53"/>
        <v>93.354359089885108</v>
      </c>
      <c r="I107" s="35">
        <f t="shared" si="54"/>
        <v>90.651047533228208</v>
      </c>
      <c r="J107" s="35">
        <f t="shared" si="55"/>
        <v>88.375760306375312</v>
      </c>
      <c r="K107" s="35">
        <f t="shared" si="56"/>
        <v>85.694976346023878</v>
      </c>
    </row>
    <row r="108" spans="1:12" ht="12.75" x14ac:dyDescent="0.25">
      <c r="A108" s="34" t="s">
        <v>8</v>
      </c>
      <c r="B108" s="35">
        <f t="shared" si="47"/>
        <v>100</v>
      </c>
      <c r="C108" s="35">
        <f t="shared" si="48"/>
        <v>101.69424222369292</v>
      </c>
      <c r="D108" s="35">
        <f t="shared" si="49"/>
        <v>106.80344142951688</v>
      </c>
      <c r="E108" s="35">
        <f t="shared" si="50"/>
        <v>106.32693580410324</v>
      </c>
      <c r="F108" s="35">
        <f t="shared" si="51"/>
        <v>103.49437458636666</v>
      </c>
      <c r="G108" s="35">
        <f t="shared" si="52"/>
        <v>101.6015883520847</v>
      </c>
      <c r="H108" s="35">
        <f t="shared" si="53"/>
        <v>97.736598279285232</v>
      </c>
      <c r="I108" s="35">
        <f t="shared" si="54"/>
        <v>95.102581072137653</v>
      </c>
      <c r="J108" s="35">
        <f t="shared" si="55"/>
        <v>92.984778292521511</v>
      </c>
      <c r="K108" s="35">
        <f t="shared" si="56"/>
        <v>90.416942422236929</v>
      </c>
    </row>
    <row r="109" spans="1:12" ht="12.75" x14ac:dyDescent="0.25">
      <c r="A109" s="34" t="s">
        <v>27</v>
      </c>
      <c r="B109" s="35">
        <f t="shared" si="47"/>
        <v>100</v>
      </c>
      <c r="C109" s="35">
        <f t="shared" si="48"/>
        <v>100.97269520177818</v>
      </c>
      <c r="D109" s="35">
        <f t="shared" si="49"/>
        <v>101.11237994249475</v>
      </c>
      <c r="E109" s="35">
        <f t="shared" si="50"/>
        <v>99.86439364587369</v>
      </c>
      <c r="F109" s="35">
        <f t="shared" si="51"/>
        <v>97.669202063663619</v>
      </c>
      <c r="G109" s="35">
        <f t="shared" si="52"/>
        <v>95.398560329533638</v>
      </c>
      <c r="H109" s="35">
        <f t="shared" si="53"/>
        <v>91.331389302391969</v>
      </c>
      <c r="I109" s="35">
        <f t="shared" si="54"/>
        <v>88.924121617488112</v>
      </c>
      <c r="J109" s="35">
        <f t="shared" si="55"/>
        <v>86.739126001753704</v>
      </c>
      <c r="K109" s="35">
        <f t="shared" si="56"/>
        <v>84.966047431636042</v>
      </c>
      <c r="L109" s="21"/>
    </row>
    <row r="110" spans="1:12" x14ac:dyDescent="0.25">
      <c r="A110" s="23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1"/>
    </row>
    <row r="111" spans="1:12" x14ac:dyDescent="0.25">
      <c r="A111" s="23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1"/>
    </row>
    <row r="112" spans="1:12" x14ac:dyDescent="0.25">
      <c r="A112" s="23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1"/>
    </row>
  </sheetData>
  <mergeCells count="12">
    <mergeCell ref="A87:A88"/>
    <mergeCell ref="B87:K87"/>
    <mergeCell ref="B99:K99"/>
    <mergeCell ref="A59:A60"/>
    <mergeCell ref="A3:A4"/>
    <mergeCell ref="A31:A32"/>
    <mergeCell ref="B3:K3"/>
    <mergeCell ref="B31:K31"/>
    <mergeCell ref="B59:K59"/>
    <mergeCell ref="B15:K15"/>
    <mergeCell ref="B43:K43"/>
    <mergeCell ref="B71:K71"/>
  </mergeCells>
  <printOptions horizontalCentered="1"/>
  <pageMargins left="0" right="0" top="0.74803149606299213" bottom="0.74803149606299213" header="0.31496062992125984" footer="0.31496062992125984"/>
  <pageSetup paperSize="9" scale="90" orientation="portrait" r:id="rId1"/>
  <rowBreaks count="2" manualBreakCount="2">
    <brk id="55" max="16383" man="1"/>
    <brk id="111" max="16383" man="1"/>
  </rowBreaks>
  <ignoredErrors>
    <ignoredError sqref="B14:J14 B42:J42 B70:J7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52"/>
  <sheetViews>
    <sheetView showGridLines="0" workbookViewId="0">
      <selection activeCell="J69" sqref="J69"/>
    </sheetView>
  </sheetViews>
  <sheetFormatPr defaultRowHeight="15" x14ac:dyDescent="0.25"/>
  <sheetData>
    <row r="3" spans="1:1" s="2" customFormat="1" ht="15.75" x14ac:dyDescent="0.25">
      <c r="A3" s="39" t="s">
        <v>37</v>
      </c>
    </row>
    <row r="4" spans="1:1" s="2" customFormat="1" ht="11.25" x14ac:dyDescent="0.25"/>
    <row r="5" spans="1:1" s="2" customFormat="1" ht="11.25" x14ac:dyDescent="0.25"/>
    <row r="6" spans="1:1" s="2" customFormat="1" ht="11.25" x14ac:dyDescent="0.25"/>
    <row r="7" spans="1:1" s="2" customFormat="1" ht="11.25" x14ac:dyDescent="0.25"/>
    <row r="8" spans="1:1" s="2" customFormat="1" ht="11.25" x14ac:dyDescent="0.25"/>
    <row r="9" spans="1:1" s="2" customFormat="1" ht="11.25" x14ac:dyDescent="0.25"/>
    <row r="10" spans="1:1" s="2" customFormat="1" ht="11.25" x14ac:dyDescent="0.25"/>
    <row r="11" spans="1:1" s="2" customFormat="1" ht="11.25" x14ac:dyDescent="0.25"/>
    <row r="12" spans="1:1" s="2" customFormat="1" ht="11.25" x14ac:dyDescent="0.25"/>
    <row r="13" spans="1:1" s="2" customFormat="1" ht="11.25" x14ac:dyDescent="0.25"/>
    <row r="14" spans="1:1" s="2" customFormat="1" ht="11.25" x14ac:dyDescent="0.25"/>
    <row r="15" spans="1:1" s="2" customFormat="1" ht="11.25" x14ac:dyDescent="0.25"/>
    <row r="16" spans="1:1" s="2" customFormat="1" ht="11.25" x14ac:dyDescent="0.25"/>
    <row r="17" spans="2:2" s="2" customFormat="1" ht="11.25" x14ac:dyDescent="0.25"/>
    <row r="18" spans="2:2" s="2" customFormat="1" ht="11.25" x14ac:dyDescent="0.25"/>
    <row r="19" spans="2:2" s="2" customFormat="1" ht="11.25" x14ac:dyDescent="0.25"/>
    <row r="20" spans="2:2" s="2" customFormat="1" ht="11.25" x14ac:dyDescent="0.25"/>
    <row r="21" spans="2:2" s="2" customFormat="1" ht="11.25" x14ac:dyDescent="0.25"/>
    <row r="22" spans="2:2" s="2" customFormat="1" ht="11.25" x14ac:dyDescent="0.25"/>
    <row r="23" spans="2:2" s="2" customFormat="1" ht="11.25" x14ac:dyDescent="0.25"/>
    <row r="24" spans="2:2" s="2" customFormat="1" ht="11.25" x14ac:dyDescent="0.25"/>
    <row r="25" spans="2:2" s="2" customFormat="1" ht="11.25" x14ac:dyDescent="0.25"/>
    <row r="26" spans="2:2" s="2" customFormat="1" ht="11.25" x14ac:dyDescent="0.25"/>
    <row r="27" spans="2:2" s="2" customFormat="1" ht="11.25" x14ac:dyDescent="0.25"/>
    <row r="28" spans="2:2" s="2" customFormat="1" ht="11.25" x14ac:dyDescent="0.25"/>
    <row r="31" spans="2:2" ht="15.75" x14ac:dyDescent="0.25">
      <c r="B31" s="39" t="s">
        <v>38</v>
      </c>
    </row>
    <row r="52" spans="1:2" ht="15.75" x14ac:dyDescent="0.25">
      <c r="A52" s="22"/>
      <c r="B52" s="39" t="s">
        <v>39</v>
      </c>
    </row>
  </sheetData>
  <printOptions horizontalCentered="1"/>
  <pageMargins left="0" right="0" top="0.74803149606299213" bottom="0.74803149606299213" header="0.31496062992125984" footer="0.31496062992125984"/>
  <pageSetup paperSize="9" scale="90" orientation="portrait" r:id="rId1"/>
  <rowBreaks count="1" manualBreakCount="1">
    <brk id="4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3C046-36DD-48B0-84CD-84746F50E11D}">
  <dimension ref="A3:P24"/>
  <sheetViews>
    <sheetView showGridLines="0" workbookViewId="0">
      <selection activeCell="H24" sqref="H24"/>
    </sheetView>
  </sheetViews>
  <sheetFormatPr defaultRowHeight="15" x14ac:dyDescent="0.25"/>
  <sheetData>
    <row r="3" spans="1:16" s="2" customFormat="1" ht="12.75" x14ac:dyDescent="0.25">
      <c r="A3" s="3" t="s">
        <v>11</v>
      </c>
    </row>
    <row r="4" spans="1:16" s="2" customFormat="1" ht="14.25" x14ac:dyDescent="0.25">
      <c r="A4" s="1" t="s">
        <v>10</v>
      </c>
    </row>
    <row r="5" spans="1:16" s="2" customFormat="1" ht="14.25" x14ac:dyDescent="0.25">
      <c r="A5" s="1"/>
    </row>
    <row r="6" spans="1:16" s="2" customFormat="1" ht="11.25" x14ac:dyDescent="0.25"/>
    <row r="7" spans="1:16" s="2" customFormat="1" ht="32.25" customHeight="1" x14ac:dyDescent="0.25">
      <c r="A7" s="25" t="s">
        <v>9</v>
      </c>
      <c r="B7" s="26" t="s">
        <v>12</v>
      </c>
      <c r="C7" s="26"/>
      <c r="D7" s="26" t="s">
        <v>13</v>
      </c>
      <c r="E7" s="26"/>
      <c r="F7" s="12"/>
      <c r="G7" s="10"/>
    </row>
    <row r="8" spans="1:16" s="5" customFormat="1" ht="24.75" customHeight="1" x14ac:dyDescent="0.2">
      <c r="A8" s="25"/>
      <c r="B8" s="15" t="s">
        <v>14</v>
      </c>
      <c r="C8" s="15" t="s">
        <v>15</v>
      </c>
      <c r="D8" s="15" t="s">
        <v>14</v>
      </c>
      <c r="E8" s="15" t="s">
        <v>15</v>
      </c>
      <c r="F8" s="13"/>
      <c r="G8" s="11"/>
      <c r="H8" s="2"/>
      <c r="I8" s="2"/>
      <c r="J8" s="2"/>
      <c r="K8" s="2"/>
    </row>
    <row r="9" spans="1:16" s="5" customFormat="1" ht="12.75" hidden="1" x14ac:dyDescent="0.2">
      <c r="A9" s="16">
        <v>2005</v>
      </c>
      <c r="B9" s="17">
        <v>112966</v>
      </c>
      <c r="C9" s="18"/>
      <c r="D9" s="17">
        <v>38518</v>
      </c>
      <c r="E9" s="18"/>
      <c r="F9" s="14"/>
      <c r="G9" s="6"/>
      <c r="H9" s="4" t="s">
        <v>16</v>
      </c>
      <c r="I9" s="2"/>
      <c r="J9" s="2"/>
      <c r="K9" s="2"/>
    </row>
    <row r="10" spans="1:16" s="5" customFormat="1" ht="12.75" hidden="1" x14ac:dyDescent="0.2">
      <c r="A10" s="16">
        <v>2006</v>
      </c>
      <c r="B10" s="17">
        <v>115950</v>
      </c>
      <c r="C10" s="18"/>
      <c r="D10" s="17">
        <v>39435</v>
      </c>
      <c r="E10" s="18"/>
      <c r="F10" s="14"/>
      <c r="G10" s="6"/>
      <c r="H10" s="6"/>
      <c r="I10" s="6"/>
      <c r="J10" s="6"/>
      <c r="K10" s="6"/>
      <c r="L10" s="6"/>
      <c r="N10" s="4" t="s">
        <v>17</v>
      </c>
      <c r="O10" s="2"/>
      <c r="P10" s="2"/>
    </row>
    <row r="11" spans="1:16" s="5" customFormat="1" ht="12.75" x14ac:dyDescent="0.2">
      <c r="A11" s="16">
        <v>2007</v>
      </c>
      <c r="B11" s="17">
        <v>119158</v>
      </c>
      <c r="C11" s="18"/>
      <c r="D11" s="17">
        <v>40518</v>
      </c>
      <c r="E11" s="18"/>
      <c r="F11" s="4" t="s">
        <v>18</v>
      </c>
      <c r="G11" s="6"/>
      <c r="H11" s="6"/>
      <c r="I11" s="6"/>
      <c r="J11" s="6"/>
      <c r="K11" s="6"/>
      <c r="L11" s="6"/>
      <c r="O11" s="2"/>
      <c r="P11" s="2"/>
    </row>
    <row r="12" spans="1:16" s="5" customFormat="1" ht="12.75" x14ac:dyDescent="0.2">
      <c r="A12" s="16">
        <v>2008</v>
      </c>
      <c r="B12" s="17">
        <v>122885</v>
      </c>
      <c r="C12" s="18">
        <f t="shared" ref="C12:C20" si="0">(B12-B11)/B11*100</f>
        <v>3.1277799224558991</v>
      </c>
      <c r="D12" s="17">
        <v>41915</v>
      </c>
      <c r="E12" s="18">
        <f t="shared" ref="E12:E20" si="1">(D12-D11)/D11*100</f>
        <v>3.447850338121329</v>
      </c>
      <c r="F12" s="4" t="s">
        <v>19</v>
      </c>
      <c r="G12" s="6"/>
      <c r="H12" s="6"/>
      <c r="I12" s="6"/>
      <c r="J12" s="6"/>
      <c r="K12" s="6"/>
      <c r="L12" s="6"/>
      <c r="O12" s="2"/>
      <c r="P12" s="2"/>
    </row>
    <row r="13" spans="1:16" s="5" customFormat="1" ht="12.75" x14ac:dyDescent="0.2">
      <c r="A13" s="16">
        <v>2009</v>
      </c>
      <c r="B13" s="17">
        <v>125537</v>
      </c>
      <c r="C13" s="18">
        <f t="shared" si="0"/>
        <v>2.158115311063189</v>
      </c>
      <c r="D13" s="17">
        <v>42117</v>
      </c>
      <c r="E13" s="18">
        <f t="shared" si="1"/>
        <v>0.48192771084337355</v>
      </c>
      <c r="F13" s="4" t="s">
        <v>20</v>
      </c>
      <c r="G13" s="6"/>
      <c r="H13" s="6"/>
      <c r="I13" s="6"/>
      <c r="J13" s="6"/>
      <c r="K13" s="6"/>
      <c r="L13" s="6"/>
      <c r="O13" s="2"/>
      <c r="P13" s="2"/>
    </row>
    <row r="14" spans="1:16" s="5" customFormat="1" ht="12.75" x14ac:dyDescent="0.2">
      <c r="A14" s="16">
        <v>2010</v>
      </c>
      <c r="B14" s="17">
        <v>126052</v>
      </c>
      <c r="C14" s="18">
        <f t="shared" si="0"/>
        <v>0.41023761918796847</v>
      </c>
      <c r="D14" s="17">
        <v>41817</v>
      </c>
      <c r="E14" s="18">
        <f t="shared" si="1"/>
        <v>-0.71230144597193534</v>
      </c>
      <c r="F14" s="4" t="s">
        <v>21</v>
      </c>
      <c r="G14" s="6"/>
      <c r="H14" s="6"/>
      <c r="I14" s="6"/>
      <c r="J14" s="6"/>
      <c r="K14" s="6"/>
      <c r="L14" s="6"/>
      <c r="O14" s="2"/>
      <c r="P14" s="2"/>
    </row>
    <row r="15" spans="1:16" s="5" customFormat="1" ht="12.75" x14ac:dyDescent="0.2">
      <c r="A15" s="16">
        <v>2011</v>
      </c>
      <c r="B15" s="17">
        <v>124711</v>
      </c>
      <c r="C15" s="18">
        <f t="shared" si="0"/>
        <v>-1.0638466664551138</v>
      </c>
      <c r="D15" s="17">
        <v>40448</v>
      </c>
      <c r="E15" s="18">
        <f t="shared" si="1"/>
        <v>-3.273788172274434</v>
      </c>
      <c r="F15" s="4" t="s">
        <v>22</v>
      </c>
      <c r="G15" s="6"/>
      <c r="H15" s="6"/>
      <c r="I15" s="6"/>
      <c r="J15" s="6"/>
      <c r="K15" s="6"/>
      <c r="L15" s="6"/>
      <c r="O15" s="2"/>
      <c r="P15" s="2"/>
    </row>
    <row r="16" spans="1:16" s="5" customFormat="1" ht="12.75" x14ac:dyDescent="0.2">
      <c r="A16" s="16">
        <v>2012</v>
      </c>
      <c r="B16" s="17">
        <v>121630</v>
      </c>
      <c r="C16" s="18">
        <f t="shared" si="0"/>
        <v>-2.4705118233355519</v>
      </c>
      <c r="D16" s="17">
        <v>39337</v>
      </c>
      <c r="E16" s="18">
        <f t="shared" si="1"/>
        <v>-2.7467365506329116</v>
      </c>
      <c r="F16" s="4" t="s">
        <v>23</v>
      </c>
      <c r="G16" s="6"/>
      <c r="H16" s="6"/>
      <c r="I16" s="6"/>
      <c r="J16" s="6"/>
      <c r="K16" s="6"/>
      <c r="L16" s="6"/>
      <c r="O16" s="2"/>
      <c r="P16" s="2"/>
    </row>
    <row r="17" spans="1:16" s="5" customFormat="1" ht="12.75" x14ac:dyDescent="0.2">
      <c r="A17" s="16">
        <v>2013</v>
      </c>
      <c r="B17" s="17">
        <v>117478</v>
      </c>
      <c r="C17" s="18">
        <f t="shared" si="0"/>
        <v>-3.4136315053851849</v>
      </c>
      <c r="D17" s="17">
        <v>38057</v>
      </c>
      <c r="E17" s="18">
        <f t="shared" si="1"/>
        <v>-3.2539339553092508</v>
      </c>
      <c r="F17" s="4" t="s">
        <v>24</v>
      </c>
      <c r="G17" s="6"/>
      <c r="H17" s="6"/>
      <c r="I17" s="6"/>
      <c r="J17" s="6"/>
      <c r="K17" s="6"/>
      <c r="L17" s="6"/>
      <c r="O17" s="2"/>
      <c r="P17" s="2"/>
    </row>
    <row r="18" spans="1:16" s="5" customFormat="1" ht="12.75" x14ac:dyDescent="0.2">
      <c r="A18" s="16">
        <v>2014</v>
      </c>
      <c r="B18" s="17">
        <v>114201</v>
      </c>
      <c r="C18" s="18">
        <f t="shared" si="0"/>
        <v>-2.7894584517952299</v>
      </c>
      <c r="D18" s="17">
        <v>36668</v>
      </c>
      <c r="E18" s="18">
        <f t="shared" si="1"/>
        <v>-3.6497884751819636</v>
      </c>
      <c r="F18" s="4" t="s">
        <v>25</v>
      </c>
      <c r="G18" s="6"/>
      <c r="H18" s="6"/>
      <c r="I18" s="6"/>
      <c r="J18" s="6"/>
      <c r="K18" s="6"/>
      <c r="L18" s="6"/>
      <c r="O18" s="2"/>
      <c r="P18" s="2"/>
    </row>
    <row r="19" spans="1:16" s="5" customFormat="1" ht="12.75" x14ac:dyDescent="0.2">
      <c r="A19" s="16">
        <v>2015</v>
      </c>
      <c r="B19" s="17">
        <v>110771</v>
      </c>
      <c r="C19" s="18">
        <f t="shared" si="0"/>
        <v>-3.0034763268272608</v>
      </c>
      <c r="D19" s="17">
        <v>35813</v>
      </c>
      <c r="E19" s="18">
        <f t="shared" si="1"/>
        <v>-2.331733391513036</v>
      </c>
      <c r="F19" s="4" t="s">
        <v>26</v>
      </c>
      <c r="G19" s="6"/>
      <c r="H19" s="6"/>
      <c r="I19" s="6"/>
      <c r="J19" s="6"/>
      <c r="K19" s="6"/>
      <c r="L19" s="6"/>
      <c r="O19" s="2"/>
      <c r="P19" s="2"/>
    </row>
    <row r="20" spans="1:16" s="5" customFormat="1" ht="12.75" x14ac:dyDescent="0.2">
      <c r="A20" s="16">
        <v>2016</v>
      </c>
      <c r="B20" s="17">
        <v>107737</v>
      </c>
      <c r="C20" s="18">
        <f t="shared" si="0"/>
        <v>-2.7389840301161859</v>
      </c>
      <c r="D20" s="17">
        <v>34578</v>
      </c>
      <c r="E20" s="18">
        <f t="shared" si="1"/>
        <v>-3.4484684332504956</v>
      </c>
      <c r="F20" s="4" t="s">
        <v>30</v>
      </c>
      <c r="G20" s="8"/>
    </row>
    <row r="21" spans="1:16" s="5" customFormat="1" ht="12.75" x14ac:dyDescent="0.2">
      <c r="B21" s="7"/>
      <c r="C21" s="8"/>
      <c r="D21" s="7"/>
      <c r="E21" s="9"/>
      <c r="F21" s="8"/>
      <c r="G21" s="8"/>
    </row>
    <row r="22" spans="1:16" s="5" customFormat="1" ht="12.75" x14ac:dyDescent="0.2">
      <c r="B22" s="7"/>
      <c r="C22" s="8"/>
      <c r="D22" s="7"/>
      <c r="E22" s="9"/>
      <c r="F22" s="8"/>
      <c r="G22" s="8"/>
    </row>
    <row r="23" spans="1:16" s="5" customFormat="1" ht="12.75" x14ac:dyDescent="0.2">
      <c r="B23" s="7"/>
    </row>
    <row r="24" spans="1:16" s="2" customFormat="1" ht="11.25" x14ac:dyDescent="0.25"/>
  </sheetData>
  <mergeCells count="3">
    <mergeCell ref="A7:A8"/>
    <mergeCell ref="B7:C7"/>
    <mergeCell ref="D7:E7"/>
  </mergeCells>
  <printOptions horizontalCentered="1"/>
  <pageMargins left="0" right="0" top="0.74803149606299213" bottom="0.74803149606299213" header="0.31496062992125984" footer="0.31496062992125984"/>
  <pageSetup paperSize="9" scale="90" orientation="portrait" r:id="rId1"/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Nati e Pop 0-2 serie storica</vt:lpstr>
      <vt:lpstr>Figure</vt:lpstr>
      <vt:lpstr>Grafici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Todeschini Alberto</dc:creator>
  <cp:lastModifiedBy>Todeschini Alberto</cp:lastModifiedBy>
  <cp:lastPrinted>2018-06-26T12:01:29Z</cp:lastPrinted>
  <dcterms:created xsi:type="dcterms:W3CDTF">2017-02-13T08:21:21Z</dcterms:created>
  <dcterms:modified xsi:type="dcterms:W3CDTF">2018-06-26T12:04:51Z</dcterms:modified>
</cp:coreProperties>
</file>