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250" activeTab="0"/>
  </bookViews>
  <sheets>
    <sheet name="Indice tavole" sheetId="1" r:id="rId1"/>
    <sheet name="Tavola 02_01" sheetId="2" r:id="rId2"/>
    <sheet name="Tavola 02_02" sheetId="3" r:id="rId3"/>
    <sheet name="Tavola 02_03" sheetId="4" r:id="rId4"/>
    <sheet name="Tavola 02_04" sheetId="5" r:id="rId5"/>
    <sheet name="Tavola 02_05" sheetId="6" r:id="rId6"/>
  </sheets>
  <definedNames>
    <definedName name="_xlnm.Print_Area" localSheetId="0">'Indice tavole'!$A$1:$B$57</definedName>
    <definedName name="_xlnm.Print_Area" localSheetId="1">'Tavola 02_01'!$A$1:$I$167</definedName>
    <definedName name="_xlnm.Print_Area" localSheetId="2">'Tavola 02_02'!$A$1:$I$114</definedName>
    <definedName name="_xlnm.Print_Area" localSheetId="3">'Tavola 02_03'!$A$1:$I$122</definedName>
    <definedName name="_xlnm.Print_Area" localSheetId="4">'Tavola 02_04'!$A$1:$I$86</definedName>
    <definedName name="_xlnm.Print_Area" localSheetId="5">'Tavola 02_05'!$A$1:$I$110</definedName>
  </definedNames>
  <calcPr fullCalcOnLoad="1"/>
</workbook>
</file>

<file path=xl/sharedStrings.xml><?xml version="1.0" encoding="utf-8"?>
<sst xmlns="http://schemas.openxmlformats.org/spreadsheetml/2006/main" count="829" uniqueCount="209">
  <si>
    <t>Tavola 02.01</t>
  </si>
  <si>
    <t>Provincia</t>
  </si>
  <si>
    <t>Spazi Bambini</t>
  </si>
  <si>
    <t>N. servizi</t>
  </si>
  <si>
    <t>%
sul totale regionale</t>
  </si>
  <si>
    <t>Media mesi di apertura</t>
  </si>
  <si>
    <t>Media giornate annue di apertura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</si>
  <si>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</si>
  <si>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</si>
  <si>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</si>
  <si>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</si>
  <si>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</si>
  <si>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</si>
  <si>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</si>
  <si>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</si>
  <si>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</si>
  <si>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</si>
  <si>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Software regionale di immissione dati da parte dei Comuni sede di servizi - Regione Emilia-Romagna. Elaborazioni: Servizio Politiche Familiari, Infanzia e Adolescenza</t>
  </si>
  <si>
    <t>Tavola 02.01.01</t>
  </si>
  <si>
    <t>Comuni</t>
  </si>
  <si>
    <t>N. posti</t>
  </si>
  <si>
    <t>Media</t>
  </si>
  <si>
    <t>mesi di apertura</t>
  </si>
  <si>
    <t>giornate annue di apertura</t>
  </si>
  <si>
    <t>massimo dei giorni di apertura settimanale</t>
  </si>
  <si>
    <t>ore massime di apertura settimanali</t>
  </si>
  <si>
    <t>Provincia di Piacenza</t>
  </si>
  <si>
    <t>Tavola 02.01.02</t>
  </si>
  <si>
    <t>Provincia di Parma</t>
  </si>
  <si>
    <t>Tavola 02.01.03</t>
  </si>
  <si>
    <t>Provincia di Reggio Emilia</t>
  </si>
  <si>
    <t>Tavola 02.01.04</t>
  </si>
  <si>
    <t>Provincia di Modena</t>
  </si>
  <si>
    <t>Tavola 02.01.05</t>
  </si>
  <si>
    <t>Provincia di Bologna</t>
  </si>
  <si>
    <t>Tavola 02.01.06</t>
  </si>
  <si>
    <t>Provincia di Ferrara</t>
  </si>
  <si>
    <t>Tavola 02.01.07</t>
  </si>
  <si>
    <t>Provincia di Ravenna</t>
  </si>
  <si>
    <t>Tavola 02.01.08</t>
  </si>
  <si>
    <t>Provincia di Forlì - Cesena</t>
  </si>
  <si>
    <t>Tavola 02.01.09</t>
  </si>
  <si>
    <t>Provincia di Rimini</t>
  </si>
  <si>
    <r>
      <t xml:space="preserve">N. posti
</t>
    </r>
    <r>
      <rPr>
        <sz val="9"/>
        <rFont val="Verdana"/>
        <family val="2"/>
      </rPr>
      <t>(capacità strutturale)</t>
    </r>
  </si>
  <si>
    <r>
      <t xml:space="preserve">Media </t>
    </r>
    <r>
      <rPr>
        <b/>
        <sz val="8"/>
        <rFont val="Verdana"/>
        <family val="2"/>
      </rPr>
      <t>giorni di apertura settimanale</t>
    </r>
  </si>
  <si>
    <r>
      <t xml:space="preserve">Media </t>
    </r>
    <r>
      <rPr>
        <b/>
        <sz val="8"/>
        <rFont val="Verdana"/>
        <family val="2"/>
      </rPr>
      <t>ore max apertura settimanale</t>
    </r>
  </si>
  <si>
    <t>Servizi integrativi “Spazi bambini” a gestione pubblica diretta, indiretta, in convenzione e privata in Emilia Romagna: numero di servizi, posti, mesi di apertura e ore massime di apertura settimanale - a.s. 2007/2008</t>
  </si>
  <si>
    <t>“Spazi bambini” a gestione pubblica e privata in Provincia di Piacenza: n. servizi, posti, mesi di apertura, giornate di apertura, giornate di apertura settimanali e ore massime di apertura settimanale - a.s. 2007/2008</t>
  </si>
  <si>
    <t>“Spazi bambini” a gestione pubblica e privata in Provincia di Parma: n. servizi, posti, mesi di apertura, giornate di apertura, giornate di apertura settimanali e ore massime di apertura settimanale - a.s. 2007/2008</t>
  </si>
  <si>
    <t>“Spazi bambini” a gestione pubblica e privata in Provincia di Reggio Emilia: n. servizi, posti, mesi di apertura, giornate di apertura, giornate di apertura settimanali e ore massime di apertura settimanale - a.s. 2007/2008</t>
  </si>
  <si>
    <t>“Spazi bambini” a gestione pubblica e privata in Provincia di Modena: n. servizi, posti, mesi di apertura, giornate di apertura, giornate di apertura settimanali e ore massime di apertura settimanale - a.s. 2007/2008</t>
  </si>
  <si>
    <t>“Spazi bambini” a gestione pubblica e privata in Provincia di Bologna: n. servizi, posti, mesi di apertura, giornate di apertura, giornate di apertura settimanali e ore massime di apertura settimanale - a.s. 2007/2008</t>
  </si>
  <si>
    <t>“Spazi bambini” a gestione pubblica e privata in Provincia di Ferrara: n. servizi, posti, mesi di apertura, giornate di apertura, giornate di apertura settimanali e ore massime di apertura settimanale - a.s. 2007/2008</t>
  </si>
  <si>
    <t>“Spazi bambini” a gestione pubblica e privata in Provincia di Ravenna: n. servizi, posti, mesi di apertura, giornate di apertura, giornate di apertura settimanali e ore massime di apertura settimanale - a.s. 2007/2008</t>
  </si>
  <si>
    <t>“Spazi bambini” a gestione pubblica e privata in Provincia di Forlì-Cesena: n. servizi, posti, mesi di apertura, giornate di apertura, giornate di apertura settimanali e ore massime di apertura settimanale - a.s. 2007/2008</t>
  </si>
  <si>
    <t>“Spazi bambini” a gestione pubblica e privata in Provincia di Rimini: n. servizi, posti, mesi di apertura, giornate di apertura, giornate di apertura settimanali e ore massime di apertura settimanale - a.s. 2007/2008</t>
  </si>
  <si>
    <t>Tavola 02.03</t>
  </si>
  <si>
    <t>spazi bambini</t>
  </si>
  <si>
    <t>Tavola 02.03.01</t>
  </si>
  <si>
    <t>ore massime di apertura settimanale</t>
  </si>
  <si>
    <t>Tavola 02.03.02</t>
  </si>
  <si>
    <t>Tavola 02.03.03</t>
  </si>
  <si>
    <t>Tavola 02.03.04</t>
  </si>
  <si>
    <t>Tavola 02.03.05</t>
  </si>
  <si>
    <t>Tavola 02.03.06</t>
  </si>
  <si>
    <t>Tavola 02.03.07</t>
  </si>
  <si>
    <t>Tavola 02.03.08</t>
  </si>
  <si>
    <t>Tavola 02.03.09</t>
  </si>
  <si>
    <r>
      <t xml:space="preserve">N. posti
</t>
    </r>
    <r>
      <rPr>
        <sz val="8"/>
        <rFont val="Verdana"/>
        <family val="2"/>
      </rPr>
      <t>(capacità strutturale)</t>
    </r>
  </si>
  <si>
    <r>
      <t xml:space="preserve">Media </t>
    </r>
    <r>
      <rPr>
        <b/>
        <sz val="8"/>
        <rFont val="Verdana"/>
        <family val="2"/>
      </rPr>
      <t>giorni di apertura settim.le</t>
    </r>
  </si>
  <si>
    <r>
      <t xml:space="preserve">Media </t>
    </r>
    <r>
      <rPr>
        <b/>
        <sz val="8"/>
        <rFont val="Verdana"/>
        <family val="2"/>
      </rPr>
      <t>ore max apertura settim.le</t>
    </r>
  </si>
  <si>
    <t>Tavola 02.04</t>
  </si>
  <si>
    <t>Non sono presenti servizi a gestione privata in convenzione con le Amministrazioni comunali in Provincia di Piacenza</t>
  </si>
  <si>
    <t>Non sono presenti servizi a gestione privata in convenzione con le Amministrazioni comunali in Provincia di Reggio Emilia</t>
  </si>
  <si>
    <t>Tavola 02.05</t>
  </si>
  <si>
    <t>Non sono presenti servizi a gestione privata non convenzionati con le Amministrazioni comunali in Provincia di Ferrara</t>
  </si>
  <si>
    <t>Tavola 02.04.01</t>
  </si>
  <si>
    <t>Tavola 02.05.01</t>
  </si>
  <si>
    <t>Tavola 02.04.02</t>
  </si>
  <si>
    <t>Tavola 02.04.03</t>
  </si>
  <si>
    <t>Tavola 02.04.04</t>
  </si>
  <si>
    <t>Tavola 02.04.05</t>
  </si>
  <si>
    <t>Non sono presenti servizi a gestione privata in convenzione con le Amministrazioni comunali in Provincia di Bologna</t>
  </si>
  <si>
    <t>Tavola 02.04.06</t>
  </si>
  <si>
    <t>Tavola 02.04.07</t>
  </si>
  <si>
    <t>Tavola 02.04.08</t>
  </si>
  <si>
    <t>Tavola 02.04.09</t>
  </si>
  <si>
    <t>Non sono presenti servizi a gestione privata in convenzione con le Amministrazioni comunali in Provincia di Rimini</t>
  </si>
  <si>
    <t>Tavola 02.05.02</t>
  </si>
  <si>
    <t>Tavola 02.05.03</t>
  </si>
  <si>
    <t>Tavola 02.05.04</t>
  </si>
  <si>
    <t>Tavola 02.05.05</t>
  </si>
  <si>
    <t>Tavola 02.05.06</t>
  </si>
  <si>
    <t>Tavola 02.05.07</t>
  </si>
  <si>
    <t>Tavola 02.05.08</t>
  </si>
  <si>
    <t>Tavola 02.05.09</t>
  </si>
  <si>
    <t>Non sono presenti servizi a gestione privata in convenzione con le Amministrazioni comunali in Provincia di Ferrara</t>
  </si>
  <si>
    <t>Spazi bambini</t>
  </si>
  <si>
    <t>“Spazi bambini” a gestione pubblica indiretta in Provincia di Piacenza: n. servizi, posti, mesi di apertura, giornate di apertura, giornate di apertura settimanali e ore massime di apertura settimanale - a.s. 2007/2008</t>
  </si>
  <si>
    <t>“Spazi bambini” a gestione indiretta comunale in Provincia di Parma: numero di servizi, posti, mesi di apertura, totale ore di apertura settimanali e numero massimo di giorni di apertura - a.s. 2007/2008</t>
  </si>
  <si>
    <t>“Spazi bambini” a gestione indiretta comunale in Provincia di Reggio Emilia: numero di servizi, posti, mesi di apertura, totale ore di apertura settimanali e numero massimo di giorni di apertura - a.s. 2007/2008</t>
  </si>
  <si>
    <t>“Spazi bambini” a gestione indiretta comunale in Provincia di Modena: numero di servizi, posti, mesi di apertura, totale ore di apertura settimanali e numero massimo di giorni di apertura - a.s. 2007/2008</t>
  </si>
  <si>
    <t>“Spazi bambini” a gestione indiretta comunale in Provincia di Ferrara: numero di servizi, posti, mesi di apertura, totale ore di apertura settimanali e numero massimo di giorni di apertura - a.s. 2007/2008</t>
  </si>
  <si>
    <t>“Spazi bambini” a gestione indiretta comunale in Provincia di Ravenna: numero di servizi, posti, mesi di apertura, totale ore di apertura settimanali e numero massimo di giorni di apertura - a.s. 2007/2008</t>
  </si>
  <si>
    <t>“Spazi bambini” a gestione indiretta comunale in Provincia di Forlì - Cesena: numero di servizi, posti, mesi di apertura, totale ore di apertura settimanali e numero massimo di giorni di apertura - a.s. 2007/2008</t>
  </si>
  <si>
    <t>“Spazi bambini” a gestione indiretta comunale in Provincia di Rimini: numero di servizi, posti, mesi di apertura, totale ore di apertura settimanali e numero massimo di giorni di apertura - a.s. 2007/2008</t>
  </si>
  <si>
    <t>“Spazi bambini” a gestione privata in convenzione con i Comuni in Provincia di Modena: numero di servizi, posti, mesi di apertura, totale ore di apertura settimanali e numero massimo di giorni di apertura - a.s. 2007/2008</t>
  </si>
  <si>
    <t>“Spazi bambini” a gestione privata in convenzione con i Comuni in Provincia di Ferrara: numero di servizi, posti, mesi di apertura, totale ore di apertura settimanali e numero massimo di giorni di apertura - a.s. 2007/2008</t>
  </si>
  <si>
    <t>“Spazi bambini” a gestione privata in convenzione con i Comuni in Provincia di Ravenna: numero di servizi, posti, mesi di apertura, totale ore di apertura settimanali e numero massimo di giorni di apertura - a.s. 2007/2008</t>
  </si>
  <si>
    <t>“Spazi bambini” a gestione privata in convenzione con i Comuni in Provincia di Forlì-Cesena: numero di servizi, posti, mesi di apertura, totale ore di apertura settimanali e numero massimo di giorni di apertura - a.s. 2007/2008</t>
  </si>
  <si>
    <t>Spazi Bambini a gestione privata in Emilia Romagna - numero di servizi, posti, mesi di apertura, totale ore di apertura settimanali e numero massimo di giorni di apertura per Provincia e per Comune - a.s. 2007/2008</t>
  </si>
  <si>
    <t>“Spazi bambini” a gestione privata in Provincia di Piacenza: n. servizi, posti, mesi di apertura, giornate di apertura, giornate di apertura settimanali e ore massime di apertura settimanale - a.s. 2007/2008</t>
  </si>
  <si>
    <t>“Spazi bambini” a gestione privata in Provincia di Parma: numero di servizi, posti, mesi di apertura, totale ore di apertura settimanali e numero massimo di giorni di apertura - a.s. 2007/2008</t>
  </si>
  <si>
    <t>“Spazi bambini” a gestione privata in Provincia di Reggio Emilia: numero di servizi, posti, mesi di apertura, totale ore di apertura settimanali e numero massimo di giorni di apertura - a.s. 2007/2008</t>
  </si>
  <si>
    <t>“Spazi bambini” a gestione privata in Provincia di Modena: numero di servizi, posti, mesi di apertura, totale ore di apertura settimanali e numero massimo di giorni di apertura - a.s. 2007/2008</t>
  </si>
  <si>
    <t>“Spazi bambini” a gestione privata in Provincia di Bologna: numero di servizi, posti, mesi di apertura, totale ore di apertura settimanali e numero massimo di giorni di apertura - a.s. 2007/2008</t>
  </si>
  <si>
    <t>“Spazi bambini” a gestione privata in Provincia di Ravenna: numero di servizi, posti, mesi di apertura, totale ore di apertura settimanali e numero massimo di giorni di apertura - a.s. 2007/2008</t>
  </si>
  <si>
    <t>“Spazi bambini” a gestione privata in Provincia di Forlì - Cesena: numero di servizi, posti, mesi di apertura, totale ore di apertura settimanali e numero massimo di giorni di apertura - a.s. 2007/2008</t>
  </si>
  <si>
    <t>“Spazi bambini” a gestione privata in Provincia di Rimini: numero di servizi, posti, mesi di apertura, totale ore di apertura settimanali e numero massimo di giorni di apertura - a.s. 2007/2008</t>
  </si>
  <si>
    <r>
      <t xml:space="preserve">“Spazi bambini” a </t>
    </r>
    <r>
      <rPr>
        <b/>
        <u val="single"/>
        <sz val="9"/>
        <rFont val="Verdana"/>
        <family val="2"/>
      </rPr>
      <t>gestione indiretta comunale</t>
    </r>
    <r>
      <rPr>
        <b/>
        <sz val="9"/>
        <rFont val="Verdana"/>
        <family val="2"/>
      </rPr>
      <t xml:space="preserve"> in Emilia Romagna: n. servizi, posti, mesi di apertura, ore massime di apertura e giorni di apertura settimanale - a.s. 2007/2008</t>
    </r>
  </si>
  <si>
    <t>Fiorenzuola d'Arda</t>
  </si>
  <si>
    <t>Carpaneto Piacentino</t>
  </si>
  <si>
    <r>
      <t xml:space="preserve">“Spazi bambini” a </t>
    </r>
    <r>
      <rPr>
        <b/>
        <u val="single"/>
        <sz val="9"/>
        <rFont val="Verdana"/>
        <family val="2"/>
      </rPr>
      <t>gestione privata in convenzione</t>
    </r>
    <r>
      <rPr>
        <b/>
        <sz val="9"/>
        <rFont val="Verdana"/>
        <family val="2"/>
      </rPr>
      <t xml:space="preserve"> con le Amministrazioni comunali in Emilia Romagna: n. servizi, n. posti, mesi di apertura, ore di apertura settimanale e giorni di apertura - a.s. 2007/2008</t>
    </r>
  </si>
  <si>
    <t>Fontevivo</t>
  </si>
  <si>
    <t>Montechiarugolo</t>
  </si>
  <si>
    <t>“Spazi bambini” a gestione diretta comunale in Provincia di Parma: numero di servizi, posti, mesi di apertura, totale ore di apertura settimanali e numero massimo di giorni di apertura - a.s. 2007/2008</t>
  </si>
  <si>
    <r>
      <t xml:space="preserve">“Spazi bambini” a </t>
    </r>
    <r>
      <rPr>
        <b/>
        <u val="single"/>
        <sz val="9"/>
        <rFont val="Verdana"/>
        <family val="2"/>
      </rPr>
      <t>gestione diretta comunale</t>
    </r>
    <r>
      <rPr>
        <b/>
        <sz val="9"/>
        <rFont val="Verdana"/>
        <family val="2"/>
      </rPr>
      <t xml:space="preserve"> in Emilia Romagna: n. servizi, posti, mesi di apertura, ore massime di apertura e giorni di apertura settimanale - a.s. 2007/2008</t>
    </r>
  </si>
  <si>
    <t>Tavola 02.02.02</t>
  </si>
  <si>
    <t>Tavola 02.02</t>
  </si>
  <si>
    <t>Lesignano De' Bagni</t>
  </si>
  <si>
    <t>Fidenza</t>
  </si>
  <si>
    <t>“Spazi bambini” a gestione privata in convenzione con i Comuni in Provincia di Parma: numero di servizi, posti, mesi di apertura, totale ore di apertura settimanali e numero massimo di giorni di apertura - a.s. 2007/2008</t>
  </si>
  <si>
    <t>Soragna</t>
  </si>
  <si>
    <t>Langhirano</t>
  </si>
  <si>
    <t>Tavola 02.02.03</t>
  </si>
  <si>
    <t>Castellarano</t>
  </si>
  <si>
    <t>Fabbrico</t>
  </si>
  <si>
    <t>Gualtieri</t>
  </si>
  <si>
    <t>Quattro Castella</t>
  </si>
  <si>
    <t>Scandiano</t>
  </si>
  <si>
    <t>Tavola 02.02.04</t>
  </si>
  <si>
    <t>Castelnuovo Rangone</t>
  </si>
  <si>
    <t>Finale Emilia</t>
  </si>
  <si>
    <t>San Felice Sul Panaro</t>
  </si>
  <si>
    <t>Tavola 02.02.05</t>
  </si>
  <si>
    <t>Imola</t>
  </si>
  <si>
    <t>Malalbergo</t>
  </si>
  <si>
    <t>San Giorgio di Piano</t>
  </si>
  <si>
    <t>Minerbio</t>
  </si>
  <si>
    <t>Tavola 02.02.06</t>
  </si>
  <si>
    <t>Poggio Renatico</t>
  </si>
  <si>
    <t>Tavola 02.02.07</t>
  </si>
  <si>
    <t>Bagnacavallo</t>
  </si>
  <si>
    <t>Cervia</t>
  </si>
  <si>
    <t>Fusignano</t>
  </si>
  <si>
    <t>Massa Lombarda</t>
  </si>
  <si>
    <t>Tavola 02.02.08</t>
  </si>
  <si>
    <t>Non sono presenti servizi a gestione comunale in Provincia di Forlì-Cesena</t>
  </si>
  <si>
    <t>Tavola 02.02.09</t>
  </si>
  <si>
    <t>Non sono presenti servizi a gestione comunale in Provincia di Rimini</t>
  </si>
  <si>
    <t>“Spazi bambini” a gestione diretta comunale in Provincia di Reggio Emilia: numero di servizi, posti, media mesi di apertura, ore di apertura settimanali e numero massimo di giorni di apertura - a.s. 2007/2008</t>
  </si>
  <si>
    <t>“Spazi bambini” a gestione diretta comunale in Provincia di Modena: numero di servizi, posti, media mesi di apertura, ore di apertura settimanali e numero massimo di giorni di apertura - a.s. 2007/2008</t>
  </si>
  <si>
    <t>“Spazi bambini” a gestione diretta comunale in Provincia di Bologna: numero di servizi, posti, media mesi di apertura, ore di apertura settimanali e numero massimo di giorni di apertura - a.s. 2007/2008</t>
  </si>
  <si>
    <t>“Spazi bambini” a gestione diretta comunale in Provincia di Ferrara: numero di servizi, posti, media mesi di apertura, ore di apertura settimanali e numero massimo di giorni di apertura - a.s. 2007/2008</t>
  </si>
  <si>
    <t>“Spazi bambini” a gestione diretta comunale in Provincia di Ravenna: numero di servizi, posti, media mesi di apertura, ore di apertura settimanali e numero massimo di giorni di apertura - a.s. 2007/2008</t>
  </si>
  <si>
    <t>Tavola 02.02.01</t>
  </si>
  <si>
    <t>Non sono presenti servizi a gestione comunale in Provincia di Piacenza</t>
  </si>
  <si>
    <t>Rubiera</t>
  </si>
  <si>
    <t>Reggio Nell'Emilia</t>
  </si>
  <si>
    <t>Casalgrande</t>
  </si>
  <si>
    <t>Albinea</t>
  </si>
  <si>
    <t>n.r.</t>
  </si>
  <si>
    <t>Non sono presenti servizi a gestione indiretta comunale in Provincia di Modena - a.s. 2007/2008</t>
  </si>
  <si>
    <t>Risorse presenti sul territorio per l´infanzia: servizi integrativi "spazi bambini"</t>
  </si>
  <si>
    <t>Titoli delle tavole contenute in ciascun foglio</t>
  </si>
  <si>
    <t>“Spazi bambini” a gestione diretta comunale in Emilia Romagna: n. servizi, posti, mesi di apertura, giornate annue di apertura, ore di apertura settimanale e massimo di ore di apertura settimanali - a.s. 2007/2008</t>
  </si>
  <si>
    <t>“Spazi bambini” a gestione diretta comunale in Provincia di Parma: numero di servizi, posti, media mesi di apertura, ore di apertura settimanali e numero massimo di giorni di apertura - a.s. 2007/2008</t>
  </si>
  <si>
    <t>“Spazi bambini” a gestione indiretta comunale in Provincia di Piacenza: numero di servizi, posti, mesi di apertura, totale ore di apertura settimanali e numero massimo di giorni di apertura - a.s. 2007/2008</t>
  </si>
  <si>
    <t>“Spazi bambini” a gestione privata in convenzione con le Amministrazioni comunali in Emilia Romagna: n. servizi, n. posti, mesi di apertura, ore di apertura settimanale e giorni di apertura - a.s. 2007/2008</t>
  </si>
  <si>
    <t>“Spazi bambini” a gestione privata in Provincia di Piacenza: numero di servizi, posti, mesi di apertura, totale ore di apertura settimanali e numero massimo di giorni di apertura - a.s. 2007/2008</t>
  </si>
  <si>
    <t>Non sono presenti servizi a gestione diretta comunale in Provincia di Forlì-Cesena</t>
  </si>
  <si>
    <t>Non sono presenti servizi a gestione diretta comunale in Provincia di Rimini</t>
  </si>
  <si>
    <t>Non sono presenti servizi a gestione diretta comunale in Provincia di Piacenza, Forlì-Cesena e Rimini</t>
  </si>
  <si>
    <t>“Spazi bambini” a gestione indiretta comunale in Emilia-Romagna: n. servizi, posti, mesi di apertura, ore massime di apertura e giorni di apertura settimanale - a.s. 2007/2008</t>
  </si>
  <si>
    <t>Non sono presenti servizi a gestione privata in convenzione in Provincia di Piacenza, Reggio Emilia, Bologna e Rimini</t>
  </si>
  <si>
    <t>Non sono presenti servizi a gestione indiretta comunale in Provincia di Modena</t>
  </si>
  <si>
    <t>Savignano sul Panaro</t>
  </si>
  <si>
    <t>Sassuolo</t>
  </si>
  <si>
    <t>Budrio</t>
  </si>
  <si>
    <t>Monteveglio</t>
  </si>
  <si>
    <t>Castel Guelfo Di Bologna</t>
  </si>
  <si>
    <t>Comacchio</t>
  </si>
  <si>
    <t>Cento</t>
  </si>
  <si>
    <t>Argenta</t>
  </si>
  <si>
    <t>Forlì</t>
  </si>
  <si>
    <t>Roncofreddo</t>
  </si>
  <si>
    <t>Cesenatico</t>
  </si>
  <si>
    <t>Sogliano Al Rubicone</t>
  </si>
  <si>
    <t>Savignano Sul Rubicone</t>
  </si>
  <si>
    <t>Castel Bolognese</t>
  </si>
  <si>
    <t>Lugo</t>
  </si>
  <si>
    <t>Massa Lombarda: d'ufficio il servizio è stato inserito in questa tipologia di gestione</t>
  </si>
  <si>
    <t>Faenza</t>
  </si>
  <si>
    <t>Cattolica</t>
  </si>
  <si>
    <t>Riccione</t>
  </si>
  <si>
    <t>Non sono presenti servizi a gestione privata in Provincia di Ravenna</t>
  </si>
  <si>
    <r>
      <t>2. Servizi e risorse</t>
    </r>
    <r>
      <rPr>
        <sz val="9"/>
        <rFont val="Verdana"/>
        <family val="2"/>
      </rPr>
      <t xml:space="preserve"> per l´infanzia</t>
    </r>
  </si>
  <si>
    <t>“Spazi bambini” a gestione indiretta comunale in Provincia di Bologna: numero di servizi, posti, mesi di apertura, totale ore di apertura settimanali e numero massimo di giorni di apertura - a.s. 2007/2008</t>
  </si>
  <si>
    <t>Non sono presenti servizi a gestione diretta comunale in Provincia di Piacenza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</si>
</sst>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_-;_-@_-"/>
    <numFmt numFmtId="197" formatCode="_(* #,##0_);_(* \(#,##0\);_(* &quot;-&quot;??_);_(@_)"/>
    <numFmt numFmtId="198" formatCode="_(* #,##0.0_);_(* \(#,##0.0\);_(* &quot;-&quot;??_);_(@_)"/>
    <numFmt numFmtId="199" formatCode="_(* #,##0.00_);_(* \(#,##0.00\);_(* &quot;-&quot;??_);_(@_)"/>
    <numFmt numFmtId="200" formatCode="#,##0.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mmmm\ d\,\ yyyy"/>
    <numFmt numFmtId="209" formatCode="_(* #,##0.000_);_(* \(#,##0.000\);_(* &quot;-&quot;??_);_(@_)"/>
    <numFmt numFmtId="210" formatCode="_(* #,##0.0000_);_(* \(#,##0.0000\);_(* &quot;-&quot;??_);_(@_)"/>
    <numFmt numFmtId="211" formatCode="0;[Red]0"/>
    <numFmt numFmtId="212" formatCode="_-* #,##0.0000_-;\-* #,##0.0000_-;_-* &quot;-&quot;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b/>
      <sz val="8"/>
      <name val="Arial"/>
      <family val="2"/>
    </font>
    <font>
      <sz val="8"/>
      <name val="Verdana"/>
      <family val="2"/>
    </font>
    <font>
      <b/>
      <sz val="9.5"/>
      <name val="Arial"/>
      <family val="2"/>
    </font>
    <font>
      <sz val="9.5"/>
      <name val="Arial"/>
      <family val="0"/>
    </font>
    <font>
      <sz val="6.75"/>
      <name val="Arial"/>
      <family val="2"/>
    </font>
    <font>
      <sz val="9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sz val="10.25"/>
      <name val="Arial"/>
      <family val="0"/>
    </font>
    <font>
      <b/>
      <sz val="10.75"/>
      <name val="Arial"/>
      <family val="0"/>
    </font>
    <font>
      <sz val="7"/>
      <name val="Arial"/>
      <family val="2"/>
    </font>
    <font>
      <b/>
      <u val="single"/>
      <sz val="9"/>
      <name val="Verdana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41" fontId="5" fillId="0" borderId="6" xfId="19" applyNumberFormat="1" applyFont="1" applyFill="1" applyBorder="1" applyAlignment="1">
      <alignment horizontal="right" vertical="center"/>
    </xf>
    <xf numFmtId="180" fontId="5" fillId="0" borderId="7" xfId="19" applyNumberFormat="1" applyFont="1" applyFill="1" applyBorder="1" applyAlignment="1">
      <alignment horizontal="right" vertical="center"/>
    </xf>
    <xf numFmtId="171" fontId="0" fillId="0" borderId="8" xfId="0" applyNumberFormat="1" applyBorder="1" applyAlignment="1">
      <alignment vertical="center"/>
    </xf>
    <xf numFmtId="41" fontId="5" fillId="0" borderId="9" xfId="19" applyNumberFormat="1" applyFont="1" applyFill="1" applyBorder="1" applyAlignment="1">
      <alignment horizontal="right" vertical="center"/>
    </xf>
    <xf numFmtId="180" fontId="5" fillId="0" borderId="10" xfId="19" applyNumberFormat="1" applyFont="1" applyFill="1" applyBorder="1" applyAlignment="1">
      <alignment horizontal="right" vertical="center"/>
    </xf>
    <xf numFmtId="171" fontId="0" fillId="0" borderId="11" xfId="0" applyNumberFormat="1" applyBorder="1" applyAlignment="1">
      <alignment vertical="center"/>
    </xf>
    <xf numFmtId="41" fontId="5" fillId="0" borderId="12" xfId="19" applyNumberFormat="1" applyFont="1" applyFill="1" applyBorder="1" applyAlignment="1">
      <alignment horizontal="right" vertical="center"/>
    </xf>
    <xf numFmtId="180" fontId="5" fillId="0" borderId="13" xfId="19" applyNumberFormat="1" applyFont="1" applyFill="1" applyBorder="1" applyAlignment="1">
      <alignment horizontal="right" vertical="center"/>
    </xf>
    <xf numFmtId="171" fontId="0" fillId="0" borderId="14" xfId="0" applyNumberForma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1" fontId="4" fillId="0" borderId="16" xfId="19" applyNumberFormat="1" applyFont="1" applyFill="1" applyBorder="1" applyAlignment="1">
      <alignment horizontal="right" vertical="center"/>
    </xf>
    <xf numFmtId="180" fontId="4" fillId="0" borderId="17" xfId="19" applyNumberFormat="1" applyFont="1" applyFill="1" applyBorder="1" applyAlignment="1">
      <alignment horizontal="right" vertical="center"/>
    </xf>
    <xf numFmtId="171" fontId="7" fillId="0" borderId="1" xfId="18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71" fontId="10" fillId="0" borderId="1" xfId="1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 wrapText="1"/>
    </xf>
    <xf numFmtId="171" fontId="9" fillId="0" borderId="1" xfId="0" applyNumberFormat="1" applyFont="1" applyFill="1" applyBorder="1" applyAlignment="1">
      <alignment horizontal="right" vertical="center" wrapText="1"/>
    </xf>
    <xf numFmtId="171" fontId="9" fillId="0" borderId="1" xfId="18" applyNumberFormat="1" applyFont="1" applyFill="1" applyBorder="1" applyAlignment="1">
      <alignment horizontal="right" vertical="center" wrapText="1"/>
    </xf>
    <xf numFmtId="0" fontId="3" fillId="0" borderId="0" xfId="2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1" fontId="5" fillId="0" borderId="21" xfId="19" applyNumberFormat="1" applyFont="1" applyFill="1" applyBorder="1" applyAlignment="1">
      <alignment horizontal="right" vertical="center"/>
    </xf>
    <xf numFmtId="41" fontId="5" fillId="0" borderId="22" xfId="1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41" fontId="5" fillId="0" borderId="23" xfId="19" applyNumberFormat="1" applyFont="1" applyFill="1" applyBorder="1" applyAlignment="1">
      <alignment horizontal="right" vertical="center"/>
    </xf>
    <xf numFmtId="41" fontId="5" fillId="0" borderId="11" xfId="19" applyNumberFormat="1" applyFont="1" applyFill="1" applyBorder="1" applyAlignment="1">
      <alignment horizontal="right" vertical="center"/>
    </xf>
    <xf numFmtId="41" fontId="5" fillId="0" borderId="24" xfId="19" applyNumberFormat="1" applyFont="1" applyFill="1" applyBorder="1" applyAlignment="1">
      <alignment horizontal="right" vertical="center"/>
    </xf>
    <xf numFmtId="41" fontId="5" fillId="0" borderId="14" xfId="19" applyNumberFormat="1" applyFont="1" applyFill="1" applyBorder="1" applyAlignment="1">
      <alignment horizontal="right" vertical="center"/>
    </xf>
    <xf numFmtId="41" fontId="4" fillId="0" borderId="20" xfId="1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41" fontId="15" fillId="0" borderId="0" xfId="19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41" fontId="4" fillId="0" borderId="0" xfId="1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8" fillId="0" borderId="5" xfId="0" applyFont="1" applyFill="1" applyBorder="1" applyAlignment="1">
      <alignment horizontal="left" vertical="center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171" fontId="17" fillId="0" borderId="1" xfId="1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171" fontId="9" fillId="0" borderId="0" xfId="0" applyNumberFormat="1" applyFont="1" applyFill="1" applyBorder="1" applyAlignment="1">
      <alignment horizontal="right" vertical="center" wrapText="1"/>
    </xf>
    <xf numFmtId="171" fontId="9" fillId="0" borderId="0" xfId="18" applyNumberFormat="1" applyFont="1" applyFill="1" applyBorder="1" applyAlignment="1">
      <alignment horizontal="right" vertical="center" wrapText="1"/>
    </xf>
    <xf numFmtId="43" fontId="0" fillId="0" borderId="0" xfId="18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71" fontId="0" fillId="0" borderId="0" xfId="18" applyNumberFormat="1" applyFill="1" applyAlignment="1">
      <alignment vertical="center" wrapText="1"/>
    </xf>
    <xf numFmtId="171" fontId="7" fillId="0" borderId="0" xfId="18" applyNumberFormat="1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41" fontId="17" fillId="0" borderId="9" xfId="19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71" fontId="6" fillId="0" borderId="1" xfId="18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71" fontId="6" fillId="0" borderId="1" xfId="0" applyNumberFormat="1" applyFont="1" applyFill="1" applyBorder="1" applyAlignment="1">
      <alignment horizontal="right" vertical="center" wrapText="1"/>
    </xf>
    <xf numFmtId="0" fontId="10" fillId="0" borderId="0" xfId="20" applyFont="1" applyFill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" xfId="0" applyFont="1" applyFill="1" applyBorder="1" applyAlignment="1">
      <alignment/>
    </xf>
    <xf numFmtId="171" fontId="10" fillId="0" borderId="1" xfId="18" applyNumberFormat="1" applyFont="1" applyFill="1" applyBorder="1" applyAlignment="1">
      <alignment/>
    </xf>
    <xf numFmtId="43" fontId="10" fillId="0" borderId="1" xfId="18" applyFont="1" applyFill="1" applyBorder="1" applyAlignment="1">
      <alignment/>
    </xf>
    <xf numFmtId="43" fontId="10" fillId="0" borderId="1" xfId="18" applyFont="1" applyFill="1" applyBorder="1" applyAlignment="1">
      <alignment horizontal="center"/>
    </xf>
    <xf numFmtId="0" fontId="18" fillId="0" borderId="0" xfId="0" applyFont="1" applyFill="1" applyAlignment="1">
      <alignment/>
    </xf>
    <xf numFmtId="171" fontId="1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1" fontId="0" fillId="0" borderId="8" xfId="0" applyNumberFormat="1" applyFill="1" applyBorder="1" applyAlignment="1">
      <alignment vertical="center"/>
    </xf>
    <xf numFmtId="171" fontId="0" fillId="0" borderId="11" xfId="0" applyNumberFormat="1" applyFill="1" applyBorder="1" applyAlignment="1">
      <alignment vertical="center"/>
    </xf>
    <xf numFmtId="171" fontId="0" fillId="0" borderId="14" xfId="0" applyNumberForma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artel3" xfId="20"/>
    <cellStyle name="Percent" xfId="21"/>
    <cellStyle name="Currency" xfId="22"/>
    <cellStyle name="Valuta (0)_TABELLE ANALISI scinf 2002_2003.xls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Spazi bambini: distribuzione dei servizi in Emilia-Romagna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02_01'!$B$19:$B$27</c:f>
              <c:strCache/>
            </c:strRef>
          </c:cat>
          <c:val>
            <c:numRef>
              <c:f>'Tavola 02_01'!$C$19:$C$27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0827665"/>
        <c:axId val="30340122"/>
      </c:barChart>
      <c:catAx>
        <c:axId val="1082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340122"/>
        <c:crosses val="autoZero"/>
        <c:auto val="1"/>
        <c:lblOffset val="100"/>
        <c:noMultiLvlLbl val="0"/>
      </c:catAx>
      <c:valAx>
        <c:axId val="30340122"/>
        <c:scaling>
          <c:orientation val="minMax"/>
        </c:scaling>
        <c:axPos val="l"/>
        <c:majorGridlines>
          <c:spPr>
            <a:ln w="3175">
              <a:solidFill>
                <a:srgbClr val="FF99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82766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Spazi bambini a gestione comunale in Emilia-Romagna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'Tavola 02_02'!$D$18</c:f>
              <c:strCache>
                <c:ptCount val="1"/>
                <c:pt idx="0">
                  <c:v>Spazi bambini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02_02'!$C$19:$C$27</c:f>
              <c:strCache/>
            </c:strRef>
          </c:cat>
          <c:val>
            <c:numRef>
              <c:f>'Tavola 02_02'!$D$19:$D$27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4625643"/>
        <c:axId val="41630788"/>
      </c:bar3DChart>
      <c:catAx>
        <c:axId val="46256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630788"/>
        <c:crosses val="autoZero"/>
        <c:auto val="1"/>
        <c:lblOffset val="100"/>
        <c:noMultiLvlLbl val="0"/>
      </c:catAx>
      <c:valAx>
        <c:axId val="4163078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25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00FFFF"/>
        </a:solidFill>
        <a:ln w="3175">
          <a:solidFill>
            <a:srgbClr val="C0C0C0"/>
          </a:solidFill>
        </a:ln>
      </c:spPr>
      <c:thickness val="0"/>
    </c:sideWall>
    <c:backWall>
      <c:spPr>
        <a:solidFill>
          <a:srgbClr val="00FFFF"/>
        </a:solidFill>
        <a:ln w="3175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Spazi bambini a gestione indiretta comunale - a.s. 2007/2008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'Tavola 02_03'!$E$20</c:f>
              <c:strCache>
                <c:ptCount val="1"/>
                <c:pt idx="0">
                  <c:v>spazi bambini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02_03'!$D$21:$D$29</c:f>
              <c:strCache/>
            </c:strRef>
          </c:cat>
          <c:val>
            <c:numRef>
              <c:f>'Tavola 02_03'!$E$21:$E$29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Spazi bambini a gestione privata in convenzione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'Tavola 02_04'!$D$19</c:f>
              <c:strCache>
                <c:ptCount val="1"/>
                <c:pt idx="0">
                  <c:v>Spazi bambini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00FF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cat>
            <c:strRef>
              <c:f>'Tavola 02_04'!$C$20:$C$28</c:f>
              <c:strCache/>
            </c:strRef>
          </c:cat>
          <c:val>
            <c:numRef>
              <c:f>'Tavola 02_04'!$D$20:$D$28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9132773"/>
        <c:axId val="16650638"/>
      </c:barChart>
      <c:catAx>
        <c:axId val="39132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</c:scaling>
        <c:axPos val="t"/>
        <c:majorGridlines>
          <c:spPr>
            <a:ln w="3175">
              <a:solidFill/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3277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Spazi bambini a gestione privata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'Tavola 02_05'!$D$19</c:f>
              <c:strCache>
                <c:ptCount val="1"/>
                <c:pt idx="0">
                  <c:v>spazi bambini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02_05'!$C$20:$C$28</c:f>
              <c:strCache/>
            </c:strRef>
          </c:cat>
          <c:val>
            <c:numRef>
              <c:f>'Tavola 02_05'!$D$20:$D$28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15638015"/>
        <c:axId val="6524408"/>
      </c:bar3D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24408"/>
        <c:crosses val="autoZero"/>
        <c:auto val="0"/>
        <c:lblOffset val="100"/>
        <c:noMultiLvlLbl val="0"/>
      </c:catAx>
      <c:valAx>
        <c:axId val="6524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6380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</xdr:rowOff>
    </xdr:from>
    <xdr:to>
      <xdr:col>9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28575" y="3743325"/>
        <a:ext cx="67151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8</xdr:col>
      <xdr:colOff>533400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9525" y="4257675"/>
        <a:ext cx="65055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8</xdr:col>
      <xdr:colOff>561975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0" y="4295775"/>
        <a:ext cx="64960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8</xdr:col>
      <xdr:colOff>571500</xdr:colOff>
      <xdr:row>34</xdr:row>
      <xdr:rowOff>257175</xdr:rowOff>
    </xdr:to>
    <xdr:graphicFrame>
      <xdr:nvGraphicFramePr>
        <xdr:cNvPr id="1" name="Chart 1"/>
        <xdr:cNvGraphicFramePr/>
      </xdr:nvGraphicFramePr>
      <xdr:xfrm>
        <a:off x="0" y="4695825"/>
        <a:ext cx="6600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8</xdr:col>
      <xdr:colOff>561975</xdr:colOff>
      <xdr:row>37</xdr:row>
      <xdr:rowOff>304800</xdr:rowOff>
    </xdr:to>
    <xdr:graphicFrame>
      <xdr:nvGraphicFramePr>
        <xdr:cNvPr id="1" name="Chart 1"/>
        <xdr:cNvGraphicFramePr/>
      </xdr:nvGraphicFramePr>
      <xdr:xfrm>
        <a:off x="0" y="4419600"/>
        <a:ext cx="64389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1">
      <selection activeCell="A57" sqref="A1:B57"/>
    </sheetView>
  </sheetViews>
  <sheetFormatPr defaultColWidth="9.140625" defaultRowHeight="12.75"/>
  <cols>
    <col min="1" max="1" width="13.7109375" style="93" customWidth="1"/>
    <col min="2" max="2" width="62.7109375" style="93" customWidth="1"/>
  </cols>
  <sheetData>
    <row r="1" spans="1:2" s="85" customFormat="1" ht="18" customHeight="1">
      <c r="A1" s="97" t="s">
        <v>206</v>
      </c>
      <c r="B1" s="97"/>
    </row>
    <row r="2" spans="1:2" s="85" customFormat="1" ht="48.75" customHeight="1">
      <c r="A2" s="98" t="s">
        <v>173</v>
      </c>
      <c r="B2" s="98"/>
    </row>
    <row r="3" spans="1:2" s="86" customFormat="1" ht="24.75" customHeight="1">
      <c r="A3" s="99" t="s">
        <v>174</v>
      </c>
      <c r="B3" s="99"/>
    </row>
    <row r="5" spans="1:2" s="68" customFormat="1" ht="78" customHeight="1">
      <c r="A5" s="82" t="s">
        <v>0</v>
      </c>
      <c r="B5" s="2" t="s">
        <v>46</v>
      </c>
    </row>
    <row r="6" spans="1:2" s="83" customFormat="1" ht="37.5" customHeight="1">
      <c r="A6" s="83" t="s">
        <v>18</v>
      </c>
      <c r="B6" s="84" t="s">
        <v>47</v>
      </c>
    </row>
    <row r="7" spans="1:2" s="83" customFormat="1" ht="37.5" customHeight="1">
      <c r="A7" s="83" t="s">
        <v>27</v>
      </c>
      <c r="B7" s="84" t="s">
        <v>48</v>
      </c>
    </row>
    <row r="8" spans="1:2" s="83" customFormat="1" ht="37.5" customHeight="1">
      <c r="A8" s="83" t="s">
        <v>29</v>
      </c>
      <c r="B8" s="84" t="s">
        <v>49</v>
      </c>
    </row>
    <row r="9" spans="1:2" s="83" customFormat="1" ht="37.5" customHeight="1">
      <c r="A9" s="83" t="s">
        <v>31</v>
      </c>
      <c r="B9" s="84" t="s">
        <v>50</v>
      </c>
    </row>
    <row r="10" spans="1:2" s="83" customFormat="1" ht="37.5" customHeight="1">
      <c r="A10" s="83" t="s">
        <v>33</v>
      </c>
      <c r="B10" s="84" t="s">
        <v>51</v>
      </c>
    </row>
    <row r="11" spans="1:2" s="83" customFormat="1" ht="37.5" customHeight="1">
      <c r="A11" s="83" t="s">
        <v>35</v>
      </c>
      <c r="B11" s="84" t="s">
        <v>52</v>
      </c>
    </row>
    <row r="12" spans="1:2" s="83" customFormat="1" ht="37.5" customHeight="1">
      <c r="A12" s="83" t="s">
        <v>37</v>
      </c>
      <c r="B12" s="84" t="s">
        <v>53</v>
      </c>
    </row>
    <row r="13" spans="1:2" s="83" customFormat="1" ht="37.5" customHeight="1">
      <c r="A13" s="83" t="s">
        <v>39</v>
      </c>
      <c r="B13" s="84" t="s">
        <v>54</v>
      </c>
    </row>
    <row r="14" spans="1:2" s="83" customFormat="1" ht="37.5" customHeight="1">
      <c r="A14" s="83" t="s">
        <v>41</v>
      </c>
      <c r="B14" s="84" t="s">
        <v>55</v>
      </c>
    </row>
    <row r="16" spans="1:2" s="68" customFormat="1" ht="78" customHeight="1">
      <c r="A16" s="82" t="s">
        <v>128</v>
      </c>
      <c r="B16" s="2" t="s">
        <v>175</v>
      </c>
    </row>
    <row r="17" spans="1:2" s="83" customFormat="1" ht="48.75" customHeight="1">
      <c r="A17" s="83" t="s">
        <v>165</v>
      </c>
      <c r="B17" s="84" t="s">
        <v>208</v>
      </c>
    </row>
    <row r="18" spans="1:2" s="83" customFormat="1" ht="48.75" customHeight="1">
      <c r="A18" s="83" t="s">
        <v>127</v>
      </c>
      <c r="B18" s="84" t="s">
        <v>176</v>
      </c>
    </row>
    <row r="19" spans="1:2" s="83" customFormat="1" ht="48.75" customHeight="1">
      <c r="A19" s="83" t="s">
        <v>134</v>
      </c>
      <c r="B19" s="84" t="s">
        <v>160</v>
      </c>
    </row>
    <row r="20" spans="1:2" s="83" customFormat="1" ht="48.75" customHeight="1">
      <c r="A20" s="83" t="s">
        <v>140</v>
      </c>
      <c r="B20" s="84" t="s">
        <v>161</v>
      </c>
    </row>
    <row r="21" spans="1:2" s="83" customFormat="1" ht="48.75" customHeight="1">
      <c r="A21" s="83" t="s">
        <v>144</v>
      </c>
      <c r="B21" s="84" t="s">
        <v>162</v>
      </c>
    </row>
    <row r="22" spans="1:2" s="83" customFormat="1" ht="48.75" customHeight="1">
      <c r="A22" s="83" t="s">
        <v>149</v>
      </c>
      <c r="B22" s="84" t="s">
        <v>163</v>
      </c>
    </row>
    <row r="23" spans="1:2" s="83" customFormat="1" ht="48.75" customHeight="1">
      <c r="A23" s="83" t="s">
        <v>151</v>
      </c>
      <c r="B23" s="84" t="s">
        <v>164</v>
      </c>
    </row>
    <row r="24" spans="1:2" s="3" customFormat="1" ht="27.75" customHeight="1">
      <c r="A24" s="83" t="s">
        <v>156</v>
      </c>
      <c r="B24" s="84" t="s">
        <v>180</v>
      </c>
    </row>
    <row r="25" spans="1:2" s="83" customFormat="1" ht="48.75" customHeight="1">
      <c r="A25" s="83" t="s">
        <v>158</v>
      </c>
      <c r="B25" s="84" t="s">
        <v>181</v>
      </c>
    </row>
    <row r="27" spans="1:2" s="68" customFormat="1" ht="60" customHeight="1">
      <c r="A27" s="82" t="s">
        <v>56</v>
      </c>
      <c r="B27" s="2" t="s">
        <v>183</v>
      </c>
    </row>
    <row r="28" spans="1:2" s="83" customFormat="1" ht="48.75" customHeight="1">
      <c r="A28" s="83" t="s">
        <v>58</v>
      </c>
      <c r="B28" s="84" t="s">
        <v>177</v>
      </c>
    </row>
    <row r="29" spans="1:2" s="83" customFormat="1" ht="48.75" customHeight="1">
      <c r="A29" s="83" t="s">
        <v>60</v>
      </c>
      <c r="B29" s="84" t="s">
        <v>99</v>
      </c>
    </row>
    <row r="30" spans="1:2" s="83" customFormat="1" ht="48.75" customHeight="1">
      <c r="A30" s="83" t="s">
        <v>61</v>
      </c>
      <c r="B30" s="84" t="s">
        <v>100</v>
      </c>
    </row>
    <row r="31" spans="1:2" s="83" customFormat="1" ht="48.75" customHeight="1">
      <c r="A31" s="83" t="s">
        <v>62</v>
      </c>
      <c r="B31" s="84" t="s">
        <v>101</v>
      </c>
    </row>
    <row r="32" spans="1:2" s="83" customFormat="1" ht="48.75" customHeight="1">
      <c r="A32" s="83" t="s">
        <v>63</v>
      </c>
      <c r="B32" s="84" t="s">
        <v>207</v>
      </c>
    </row>
    <row r="33" spans="1:2" s="83" customFormat="1" ht="48.75" customHeight="1">
      <c r="A33" s="83" t="s">
        <v>64</v>
      </c>
      <c r="B33" s="84" t="s">
        <v>102</v>
      </c>
    </row>
    <row r="34" spans="1:2" s="83" customFormat="1" ht="48.75" customHeight="1">
      <c r="A34" s="83" t="s">
        <v>65</v>
      </c>
      <c r="B34" s="84" t="s">
        <v>103</v>
      </c>
    </row>
    <row r="35" spans="1:2" s="83" customFormat="1" ht="48.75" customHeight="1">
      <c r="A35" s="83" t="s">
        <v>66</v>
      </c>
      <c r="B35" s="84" t="s">
        <v>104</v>
      </c>
    </row>
    <row r="36" spans="1:2" ht="48.75" customHeight="1">
      <c r="A36" s="83" t="s">
        <v>67</v>
      </c>
      <c r="B36" s="84" t="s">
        <v>105</v>
      </c>
    </row>
    <row r="37" spans="1:2" s="68" customFormat="1" ht="78" customHeight="1">
      <c r="A37" s="82" t="s">
        <v>71</v>
      </c>
      <c r="B37" s="2" t="s">
        <v>178</v>
      </c>
    </row>
    <row r="38" spans="1:2" ht="48.75" customHeight="1">
      <c r="A38" s="83" t="s">
        <v>76</v>
      </c>
      <c r="B38" s="84" t="s">
        <v>72</v>
      </c>
    </row>
    <row r="39" spans="1:2" ht="48.75" customHeight="1">
      <c r="A39" s="83" t="s">
        <v>78</v>
      </c>
      <c r="B39" s="84" t="s">
        <v>131</v>
      </c>
    </row>
    <row r="40" spans="1:2" ht="48.75" customHeight="1">
      <c r="A40" s="83" t="s">
        <v>79</v>
      </c>
      <c r="B40" s="84" t="s">
        <v>73</v>
      </c>
    </row>
    <row r="41" spans="1:2" ht="48.75" customHeight="1">
      <c r="A41" s="83" t="s">
        <v>80</v>
      </c>
      <c r="B41" s="84" t="s">
        <v>106</v>
      </c>
    </row>
    <row r="42" spans="1:2" ht="44.25" customHeight="1">
      <c r="A42" s="83" t="s">
        <v>81</v>
      </c>
      <c r="B42" s="84" t="s">
        <v>82</v>
      </c>
    </row>
    <row r="43" spans="1:2" ht="49.5" customHeight="1">
      <c r="A43" s="83" t="s">
        <v>83</v>
      </c>
      <c r="B43" s="84" t="s">
        <v>107</v>
      </c>
    </row>
    <row r="44" spans="1:2" ht="49.5" customHeight="1">
      <c r="A44" s="83" t="s">
        <v>84</v>
      </c>
      <c r="B44" s="84" t="s">
        <v>108</v>
      </c>
    </row>
    <row r="45" spans="1:2" ht="49.5" customHeight="1">
      <c r="A45" s="83" t="s">
        <v>85</v>
      </c>
      <c r="B45" s="84" t="s">
        <v>109</v>
      </c>
    </row>
    <row r="46" spans="1:2" s="83" customFormat="1" ht="48.75" customHeight="1">
      <c r="A46" s="83" t="s">
        <v>86</v>
      </c>
      <c r="B46" s="84" t="s">
        <v>87</v>
      </c>
    </row>
    <row r="48" spans="1:2" s="68" customFormat="1" ht="78" customHeight="1">
      <c r="A48" s="82" t="s">
        <v>74</v>
      </c>
      <c r="B48" s="2" t="s">
        <v>110</v>
      </c>
    </row>
    <row r="49" spans="1:2" s="83" customFormat="1" ht="48.75" customHeight="1">
      <c r="A49" s="83" t="s">
        <v>77</v>
      </c>
      <c r="B49" s="84" t="s">
        <v>179</v>
      </c>
    </row>
    <row r="50" spans="1:2" s="83" customFormat="1" ht="48.75" customHeight="1">
      <c r="A50" s="83" t="s">
        <v>88</v>
      </c>
      <c r="B50" s="84" t="s">
        <v>112</v>
      </c>
    </row>
    <row r="51" spans="1:2" s="83" customFormat="1" ht="48.75" customHeight="1">
      <c r="A51" s="83" t="s">
        <v>89</v>
      </c>
      <c r="B51" s="84" t="s">
        <v>113</v>
      </c>
    </row>
    <row r="52" spans="1:2" s="83" customFormat="1" ht="48.75" customHeight="1">
      <c r="A52" s="83" t="s">
        <v>90</v>
      </c>
      <c r="B52" s="84" t="s">
        <v>114</v>
      </c>
    </row>
    <row r="53" spans="1:2" s="83" customFormat="1" ht="48.75" customHeight="1">
      <c r="A53" s="83" t="s">
        <v>91</v>
      </c>
      <c r="B53" s="84" t="s">
        <v>115</v>
      </c>
    </row>
    <row r="54" spans="1:2" s="83" customFormat="1" ht="48.75" customHeight="1">
      <c r="A54" s="83" t="s">
        <v>92</v>
      </c>
      <c r="B54" s="84" t="s">
        <v>96</v>
      </c>
    </row>
    <row r="55" spans="1:2" s="83" customFormat="1" ht="48.75" customHeight="1">
      <c r="A55" s="83" t="s">
        <v>93</v>
      </c>
      <c r="B55" s="84" t="s">
        <v>116</v>
      </c>
    </row>
    <row r="56" spans="1:2" s="83" customFormat="1" ht="48.75" customHeight="1">
      <c r="A56" s="83" t="s">
        <v>94</v>
      </c>
      <c r="B56" s="84" t="s">
        <v>117</v>
      </c>
    </row>
    <row r="57" spans="1:2" s="83" customFormat="1" ht="48.75" customHeight="1">
      <c r="A57" s="83" t="s">
        <v>95</v>
      </c>
      <c r="B57" s="84" t="s">
        <v>118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"/>
  <sheetViews>
    <sheetView zoomScale="75" zoomScaleNormal="75" workbookViewId="0" topLeftCell="A1">
      <selection activeCell="A1" sqref="A1:I167"/>
    </sheetView>
  </sheetViews>
  <sheetFormatPr defaultColWidth="9.140625" defaultRowHeight="12.75"/>
  <cols>
    <col min="1" max="1" width="20.28125" style="3" customWidth="1"/>
    <col min="2" max="2" width="9.00390625" style="3" bestFit="1" customWidth="1"/>
    <col min="3" max="3" width="9.28125" style="3" bestFit="1" customWidth="1"/>
    <col min="4" max="4" width="10.140625" style="3" customWidth="1"/>
    <col min="5" max="5" width="9.28125" style="3" bestFit="1" customWidth="1"/>
    <col min="6" max="6" width="10.28125" style="3" customWidth="1"/>
    <col min="7" max="7" width="11.140625" style="3" customWidth="1"/>
    <col min="8" max="9" width="10.8515625" style="3" bestFit="1" customWidth="1"/>
    <col min="10" max="16384" width="8.8515625" style="3" customWidth="1"/>
  </cols>
  <sheetData>
    <row r="1" spans="1:10" ht="51" customHeight="1">
      <c r="A1" s="1" t="s">
        <v>0</v>
      </c>
      <c r="B1" s="106" t="s">
        <v>46</v>
      </c>
      <c r="C1" s="107"/>
      <c r="D1" s="107"/>
      <c r="E1" s="107"/>
      <c r="F1" s="107"/>
      <c r="G1" s="107"/>
      <c r="H1" s="107"/>
      <c r="I1" s="108"/>
      <c r="J1" s="2"/>
    </row>
    <row r="2" spans="1:10" ht="29.25" customHeight="1">
      <c r="A2" s="100" t="s">
        <v>1</v>
      </c>
      <c r="B2" s="110" t="s">
        <v>2</v>
      </c>
      <c r="C2" s="110"/>
      <c r="D2" s="110"/>
      <c r="E2" s="110"/>
      <c r="F2" s="110"/>
      <c r="G2" s="110"/>
      <c r="H2" s="110"/>
      <c r="I2" s="110"/>
      <c r="J2" s="4"/>
    </row>
    <row r="3" spans="1:10" ht="56.25">
      <c r="A3" s="101"/>
      <c r="B3" s="5" t="s">
        <v>3</v>
      </c>
      <c r="C3" s="6" t="s">
        <v>4</v>
      </c>
      <c r="D3" s="5" t="s">
        <v>43</v>
      </c>
      <c r="E3" s="7" t="s">
        <v>4</v>
      </c>
      <c r="F3" s="8" t="s">
        <v>5</v>
      </c>
      <c r="G3" s="8" t="s">
        <v>6</v>
      </c>
      <c r="H3" s="8" t="s">
        <v>44</v>
      </c>
      <c r="I3" s="8" t="s">
        <v>45</v>
      </c>
      <c r="J3" s="9"/>
    </row>
    <row r="4" spans="1:9" ht="12.75">
      <c r="A4" s="10" t="s">
        <v>7</v>
      </c>
      <c r="B4" s="11">
        <f>B56</f>
        <v>3</v>
      </c>
      <c r="C4" s="12">
        <f>B4/$B$13*100</f>
        <v>3.3707865168539324</v>
      </c>
      <c r="D4" s="11">
        <f>C56</f>
        <v>57</v>
      </c>
      <c r="E4" s="12">
        <f>D4/$D$13*100</f>
        <v>3.6075949367088604</v>
      </c>
      <c r="F4" s="13">
        <f>D56</f>
        <v>10.666666666666666</v>
      </c>
      <c r="G4" s="13">
        <f>E56</f>
        <v>203.33333333333334</v>
      </c>
      <c r="H4" s="13">
        <f>F56</f>
        <v>5</v>
      </c>
      <c r="I4" s="94">
        <v>25.2</v>
      </c>
    </row>
    <row r="5" spans="1:9" ht="12.75">
      <c r="A5" s="10" t="s">
        <v>8</v>
      </c>
      <c r="B5" s="14">
        <f>B71</f>
        <v>17</v>
      </c>
      <c r="C5" s="15">
        <f aca="true" t="shared" si="0" ref="C5:C13">B5/$B$13*100</f>
        <v>19.101123595505616</v>
      </c>
      <c r="D5" s="14">
        <f>C71</f>
        <v>360</v>
      </c>
      <c r="E5" s="15">
        <f aca="true" t="shared" si="1" ref="E5:E13">D5/$D$13*100</f>
        <v>22.78481012658228</v>
      </c>
      <c r="F5" s="16">
        <f>D71</f>
        <v>10.304761904761904</v>
      </c>
      <c r="G5" s="16">
        <f>E71</f>
        <v>185.54761904761904</v>
      </c>
      <c r="H5" s="16">
        <f>F71</f>
        <v>4.857142857142857</v>
      </c>
      <c r="I5" s="16">
        <f>G71</f>
        <v>23.571428571428573</v>
      </c>
    </row>
    <row r="6" spans="1:9" ht="12.75">
      <c r="A6" s="10" t="s">
        <v>9</v>
      </c>
      <c r="B6" s="14">
        <f>B87</f>
        <v>12</v>
      </c>
      <c r="C6" s="15">
        <f t="shared" si="0"/>
        <v>13.48314606741573</v>
      </c>
      <c r="D6" s="14">
        <f>C87</f>
        <v>203</v>
      </c>
      <c r="E6" s="15">
        <f t="shared" si="1"/>
        <v>12.848101265822784</v>
      </c>
      <c r="F6" s="16">
        <f>D87</f>
        <v>10.62962962962963</v>
      </c>
      <c r="G6" s="16">
        <f>E87</f>
        <v>206.88888888888889</v>
      </c>
      <c r="H6" s="16">
        <f>F87</f>
        <v>5.055555555555555</v>
      </c>
      <c r="I6" s="95">
        <v>24.566666666666666</v>
      </c>
    </row>
    <row r="7" spans="1:9" ht="12.75">
      <c r="A7" s="10" t="s">
        <v>10</v>
      </c>
      <c r="B7" s="14">
        <f>B101</f>
        <v>7</v>
      </c>
      <c r="C7" s="15">
        <f t="shared" si="0"/>
        <v>7.865168539325842</v>
      </c>
      <c r="D7" s="14">
        <f>C101</f>
        <v>115</v>
      </c>
      <c r="E7" s="15">
        <f t="shared" si="1"/>
        <v>7.2784810126582276</v>
      </c>
      <c r="F7" s="16">
        <f>D101</f>
        <v>10.416666666666666</v>
      </c>
      <c r="G7" s="16">
        <f>E101</f>
        <v>214.16666666666666</v>
      </c>
      <c r="H7" s="16">
        <f>F101</f>
        <v>5</v>
      </c>
      <c r="I7" s="95">
        <v>25</v>
      </c>
    </row>
    <row r="8" spans="1:9" ht="12.75">
      <c r="A8" s="10" t="s">
        <v>11</v>
      </c>
      <c r="B8" s="14">
        <f>B117</f>
        <v>13</v>
      </c>
      <c r="C8" s="15">
        <f t="shared" si="0"/>
        <v>14.606741573033707</v>
      </c>
      <c r="D8" s="14">
        <f>C117</f>
        <v>221</v>
      </c>
      <c r="E8" s="15">
        <f t="shared" si="1"/>
        <v>13.987341772151899</v>
      </c>
      <c r="F8" s="16">
        <f>D117</f>
        <v>10.453125</v>
      </c>
      <c r="G8" s="16">
        <f>E117</f>
        <v>188.59375</v>
      </c>
      <c r="H8" s="16">
        <f>F117</f>
        <v>4.8125</v>
      </c>
      <c r="I8" s="95">
        <v>23.215625</v>
      </c>
    </row>
    <row r="9" spans="1:9" ht="12.75">
      <c r="A9" s="10" t="s">
        <v>12</v>
      </c>
      <c r="B9" s="14">
        <f>B129</f>
        <v>6</v>
      </c>
      <c r="C9" s="15">
        <f t="shared" si="0"/>
        <v>6.741573033707865</v>
      </c>
      <c r="D9" s="14">
        <f>C129</f>
        <v>94</v>
      </c>
      <c r="E9" s="15">
        <f t="shared" si="1"/>
        <v>5.949367088607595</v>
      </c>
      <c r="F9" s="16">
        <f>D129</f>
        <v>11</v>
      </c>
      <c r="G9" s="16">
        <f>E129</f>
        <v>189.8</v>
      </c>
      <c r="H9" s="16">
        <f>F129</f>
        <v>4.6</v>
      </c>
      <c r="I9" s="95">
        <v>23</v>
      </c>
    </row>
    <row r="10" spans="1:9" ht="12.75">
      <c r="A10" s="10" t="s">
        <v>13</v>
      </c>
      <c r="B10" s="14">
        <f>B144</f>
        <v>15</v>
      </c>
      <c r="C10" s="15">
        <f t="shared" si="0"/>
        <v>16.853932584269664</v>
      </c>
      <c r="D10" s="14">
        <f>C144</f>
        <v>253</v>
      </c>
      <c r="E10" s="15">
        <f t="shared" si="1"/>
        <v>16.0126582278481</v>
      </c>
      <c r="F10" s="16">
        <f>D144</f>
        <v>10.6875</v>
      </c>
      <c r="G10" s="16">
        <f>E144</f>
        <v>206.1625</v>
      </c>
      <c r="H10" s="16">
        <f>F144</f>
        <v>5</v>
      </c>
      <c r="I10" s="95">
        <v>25.2325</v>
      </c>
    </row>
    <row r="11" spans="1:9" ht="12.75">
      <c r="A11" s="10" t="s">
        <v>14</v>
      </c>
      <c r="B11" s="14">
        <f>B157</f>
        <v>11</v>
      </c>
      <c r="C11" s="15">
        <f t="shared" si="0"/>
        <v>12.359550561797752</v>
      </c>
      <c r="D11" s="14">
        <f>C157</f>
        <v>192</v>
      </c>
      <c r="E11" s="15">
        <f t="shared" si="1"/>
        <v>12.151898734177214</v>
      </c>
      <c r="F11" s="16">
        <f>D157</f>
        <v>10.283333333333335</v>
      </c>
      <c r="G11" s="16">
        <f>E157</f>
        <v>201.45</v>
      </c>
      <c r="H11" s="16">
        <f>F157</f>
        <v>5</v>
      </c>
      <c r="I11" s="95">
        <v>21.12</v>
      </c>
    </row>
    <row r="12" spans="1:9" ht="12.75">
      <c r="A12" s="10" t="s">
        <v>15</v>
      </c>
      <c r="B12" s="17">
        <f>B167</f>
        <v>5</v>
      </c>
      <c r="C12" s="18">
        <f t="shared" si="0"/>
        <v>5.617977528089887</v>
      </c>
      <c r="D12" s="17">
        <f>C167</f>
        <v>85</v>
      </c>
      <c r="E12" s="18">
        <f t="shared" si="1"/>
        <v>5.379746835443038</v>
      </c>
      <c r="F12" s="19">
        <f>D167</f>
        <v>11.666666666666666</v>
      </c>
      <c r="G12" s="19">
        <f>E167</f>
        <v>242.33333333333334</v>
      </c>
      <c r="H12" s="19">
        <f>F167</f>
        <v>5.666666666666667</v>
      </c>
      <c r="I12" s="96">
        <v>25.5</v>
      </c>
    </row>
    <row r="13" spans="1:9" ht="30" customHeight="1" thickBot="1">
      <c r="A13" s="20" t="s">
        <v>16</v>
      </c>
      <c r="B13" s="21">
        <f>SUM(B4:B12)</f>
        <v>89</v>
      </c>
      <c r="C13" s="22">
        <f t="shared" si="0"/>
        <v>100</v>
      </c>
      <c r="D13" s="21">
        <f>SUM(D4:D12)</f>
        <v>1580</v>
      </c>
      <c r="E13" s="22">
        <f t="shared" si="1"/>
        <v>100</v>
      </c>
      <c r="F13" s="23">
        <f>SUM(F4:F12)/9</f>
        <v>10.678705540858319</v>
      </c>
      <c r="G13" s="23">
        <f>SUM(G4:G12)/9</f>
        <v>204.25289902998236</v>
      </c>
      <c r="H13" s="23">
        <f>SUM(H4:H12)/9</f>
        <v>4.999096119929453</v>
      </c>
      <c r="I13" s="23">
        <f>SUM(I4:I12)/9</f>
        <v>24.045135582010587</v>
      </c>
    </row>
    <row r="19" spans="2:3" ht="12.75">
      <c r="B19" s="3" t="s">
        <v>7</v>
      </c>
      <c r="C19" s="3">
        <v>3</v>
      </c>
    </row>
    <row r="20" spans="2:3" ht="12.75">
      <c r="B20" s="3" t="s">
        <v>8</v>
      </c>
      <c r="C20" s="3">
        <v>17</v>
      </c>
    </row>
    <row r="21" spans="2:3" ht="12.75">
      <c r="B21" s="3" t="s">
        <v>9</v>
      </c>
      <c r="C21" s="3">
        <v>12</v>
      </c>
    </row>
    <row r="22" spans="2:3" ht="12.75">
      <c r="B22" s="3" t="s">
        <v>10</v>
      </c>
      <c r="C22" s="3">
        <v>7</v>
      </c>
    </row>
    <row r="23" spans="2:3" ht="12.75">
      <c r="B23" s="3" t="s">
        <v>11</v>
      </c>
      <c r="C23" s="3">
        <v>13</v>
      </c>
    </row>
    <row r="24" spans="2:3" ht="12.75">
      <c r="B24" s="3" t="s">
        <v>12</v>
      </c>
      <c r="C24" s="3">
        <v>6</v>
      </c>
    </row>
    <row r="25" spans="2:3" ht="12.75">
      <c r="B25" s="3" t="s">
        <v>13</v>
      </c>
      <c r="C25" s="3">
        <v>15</v>
      </c>
    </row>
    <row r="26" spans="2:3" ht="12.75">
      <c r="B26" s="3" t="s">
        <v>14</v>
      </c>
      <c r="C26" s="3">
        <v>11</v>
      </c>
    </row>
    <row r="27" spans="2:3" ht="12.75">
      <c r="B27" s="3" t="s">
        <v>15</v>
      </c>
      <c r="C27" s="3">
        <v>5</v>
      </c>
    </row>
    <row r="48" spans="1:9" s="24" customFormat="1" ht="38.25" customHeight="1">
      <c r="A48" s="111" t="s">
        <v>17</v>
      </c>
      <c r="B48" s="112"/>
      <c r="C48" s="112"/>
      <c r="D48" s="112"/>
      <c r="E48" s="112"/>
      <c r="F48" s="112"/>
      <c r="G48" s="112"/>
      <c r="H48" s="112"/>
      <c r="I48" s="112"/>
    </row>
    <row r="49" spans="1:7" s="24" customFormat="1" ht="52.5" customHeight="1">
      <c r="A49" s="25" t="s">
        <v>18</v>
      </c>
      <c r="B49" s="102" t="s">
        <v>47</v>
      </c>
      <c r="C49" s="102"/>
      <c r="D49" s="102"/>
      <c r="E49" s="102"/>
      <c r="F49" s="102"/>
      <c r="G49" s="102"/>
    </row>
    <row r="50" spans="1:7" s="26" customFormat="1" ht="36" customHeight="1">
      <c r="A50" s="109" t="s">
        <v>19</v>
      </c>
      <c r="B50" s="103" t="s">
        <v>2</v>
      </c>
      <c r="C50" s="103"/>
      <c r="D50" s="103"/>
      <c r="E50" s="103"/>
      <c r="F50" s="103"/>
      <c r="G50" s="103"/>
    </row>
    <row r="51" spans="1:7" s="24" customFormat="1" ht="16.5" customHeight="1">
      <c r="A51" s="109"/>
      <c r="B51" s="105" t="s">
        <v>3</v>
      </c>
      <c r="C51" s="105" t="s">
        <v>20</v>
      </c>
      <c r="D51" s="104" t="s">
        <v>21</v>
      </c>
      <c r="E51" s="104"/>
      <c r="F51" s="104"/>
      <c r="G51" s="104"/>
    </row>
    <row r="52" spans="1:7" s="29" customFormat="1" ht="52.5">
      <c r="A52" s="109"/>
      <c r="B52" s="105"/>
      <c r="C52" s="105"/>
      <c r="D52" s="27" t="s">
        <v>22</v>
      </c>
      <c r="E52" s="27" t="s">
        <v>23</v>
      </c>
      <c r="F52" s="27" t="s">
        <v>24</v>
      </c>
      <c r="G52" s="28" t="s">
        <v>25</v>
      </c>
    </row>
    <row r="53" spans="1:7" s="76" customFormat="1" ht="18.75" customHeight="1">
      <c r="A53" s="87" t="s">
        <v>121</v>
      </c>
      <c r="B53" s="87">
        <v>1</v>
      </c>
      <c r="C53" s="88">
        <v>12</v>
      </c>
      <c r="D53" s="88">
        <v>10</v>
      </c>
      <c r="E53" s="88">
        <v>187</v>
      </c>
      <c r="F53" s="88">
        <v>5</v>
      </c>
      <c r="G53" s="89">
        <v>23</v>
      </c>
    </row>
    <row r="54" spans="1:7" s="76" customFormat="1" ht="18.75" customHeight="1">
      <c r="A54" s="87" t="s">
        <v>120</v>
      </c>
      <c r="B54" s="87">
        <v>1</v>
      </c>
      <c r="C54" s="88">
        <v>25</v>
      </c>
      <c r="D54" s="88">
        <v>11</v>
      </c>
      <c r="E54" s="88">
        <v>198</v>
      </c>
      <c r="F54" s="88">
        <v>5</v>
      </c>
      <c r="G54" s="89">
        <v>23</v>
      </c>
    </row>
    <row r="55" spans="1:7" s="76" customFormat="1" ht="18.75" customHeight="1">
      <c r="A55" s="87" t="s">
        <v>7</v>
      </c>
      <c r="B55" s="87">
        <v>1</v>
      </c>
      <c r="C55" s="88">
        <v>20</v>
      </c>
      <c r="D55" s="88">
        <v>11</v>
      </c>
      <c r="E55" s="88">
        <v>225</v>
      </c>
      <c r="F55" s="88">
        <v>5</v>
      </c>
      <c r="G55" s="89">
        <v>30</v>
      </c>
    </row>
    <row r="56" spans="1:9" s="34" customFormat="1" ht="25.5" customHeight="1">
      <c r="A56" s="30" t="s">
        <v>26</v>
      </c>
      <c r="B56" s="31">
        <v>3</v>
      </c>
      <c r="C56" s="31">
        <v>57</v>
      </c>
      <c r="D56" s="32">
        <v>10.666666666666666</v>
      </c>
      <c r="E56" s="32">
        <v>203.33333333333334</v>
      </c>
      <c r="F56" s="32">
        <v>5</v>
      </c>
      <c r="G56" s="33">
        <v>25.2</v>
      </c>
      <c r="I56" s="24"/>
    </row>
    <row r="57" s="29" customFormat="1" ht="12.75"/>
    <row r="58" s="29" customFormat="1" ht="12.75"/>
    <row r="59" s="29" customFormat="1" ht="12.75"/>
    <row r="60" spans="1:7" s="24" customFormat="1" ht="52.5" customHeight="1">
      <c r="A60" s="25" t="s">
        <v>27</v>
      </c>
      <c r="B60" s="102" t="s">
        <v>48</v>
      </c>
      <c r="C60" s="102"/>
      <c r="D60" s="102"/>
      <c r="E60" s="102"/>
      <c r="F60" s="102"/>
      <c r="G60" s="102"/>
    </row>
    <row r="61" spans="1:7" s="26" customFormat="1" ht="36" customHeight="1">
      <c r="A61" s="109" t="s">
        <v>19</v>
      </c>
      <c r="B61" s="103" t="s">
        <v>2</v>
      </c>
      <c r="C61" s="103"/>
      <c r="D61" s="103"/>
      <c r="E61" s="103"/>
      <c r="F61" s="103"/>
      <c r="G61" s="103"/>
    </row>
    <row r="62" spans="1:7" s="24" customFormat="1" ht="16.5" customHeight="1">
      <c r="A62" s="109"/>
      <c r="B62" s="105" t="s">
        <v>3</v>
      </c>
      <c r="C62" s="105" t="s">
        <v>20</v>
      </c>
      <c r="D62" s="104" t="s">
        <v>21</v>
      </c>
      <c r="E62" s="104"/>
      <c r="F62" s="104"/>
      <c r="G62" s="104"/>
    </row>
    <row r="63" spans="1:7" s="29" customFormat="1" ht="52.5">
      <c r="A63" s="109"/>
      <c r="B63" s="105"/>
      <c r="C63" s="105"/>
      <c r="D63" s="27" t="s">
        <v>22</v>
      </c>
      <c r="E63" s="27" t="s">
        <v>23</v>
      </c>
      <c r="F63" s="27" t="s">
        <v>24</v>
      </c>
      <c r="G63" s="28" t="s">
        <v>25</v>
      </c>
    </row>
    <row r="64" spans="1:7" s="76" customFormat="1" ht="18.75" customHeight="1">
      <c r="A64" s="87" t="s">
        <v>130</v>
      </c>
      <c r="B64" s="87">
        <v>1</v>
      </c>
      <c r="C64" s="88">
        <v>28</v>
      </c>
      <c r="D64" s="88">
        <v>11</v>
      </c>
      <c r="E64" s="88">
        <v>221</v>
      </c>
      <c r="F64" s="88">
        <v>5</v>
      </c>
      <c r="G64" s="89">
        <v>25</v>
      </c>
    </row>
    <row r="65" spans="1:7" s="76" customFormat="1" ht="18.75" customHeight="1">
      <c r="A65" s="87" t="s">
        <v>123</v>
      </c>
      <c r="B65" s="87">
        <v>1</v>
      </c>
      <c r="C65" s="88">
        <v>9</v>
      </c>
      <c r="D65" s="88">
        <v>10</v>
      </c>
      <c r="E65" s="88">
        <v>197</v>
      </c>
      <c r="F65" s="88">
        <v>5</v>
      </c>
      <c r="G65" s="89">
        <v>27</v>
      </c>
    </row>
    <row r="66" spans="1:7" s="76" customFormat="1" ht="18.75" customHeight="1">
      <c r="A66" s="87" t="s">
        <v>133</v>
      </c>
      <c r="B66" s="87">
        <v>1</v>
      </c>
      <c r="C66" s="88">
        <v>21</v>
      </c>
      <c r="D66" s="88">
        <v>10</v>
      </c>
      <c r="E66" s="88">
        <v>184</v>
      </c>
      <c r="F66" s="88">
        <v>5</v>
      </c>
      <c r="G66" s="89">
        <v>28</v>
      </c>
    </row>
    <row r="67" spans="1:7" s="76" customFormat="1" ht="18.75" customHeight="1">
      <c r="A67" s="87" t="s">
        <v>129</v>
      </c>
      <c r="B67" s="87">
        <v>1</v>
      </c>
      <c r="C67" s="88">
        <v>9</v>
      </c>
      <c r="D67" s="88">
        <v>10</v>
      </c>
      <c r="E67" s="88">
        <v>220</v>
      </c>
      <c r="F67" s="88">
        <v>5</v>
      </c>
      <c r="G67" s="89">
        <v>25</v>
      </c>
    </row>
    <row r="68" spans="1:7" s="76" customFormat="1" ht="18.75" customHeight="1">
      <c r="A68" s="87" t="s">
        <v>124</v>
      </c>
      <c r="B68" s="87">
        <v>3</v>
      </c>
      <c r="C68" s="88">
        <v>32</v>
      </c>
      <c r="D68" s="88">
        <v>10</v>
      </c>
      <c r="E68" s="88">
        <v>145.5</v>
      </c>
      <c r="F68" s="88">
        <v>4</v>
      </c>
      <c r="G68" s="89">
        <v>12</v>
      </c>
    </row>
    <row r="69" spans="1:7" s="76" customFormat="1" ht="18.75" customHeight="1">
      <c r="A69" s="87" t="s">
        <v>8</v>
      </c>
      <c r="B69" s="87">
        <v>9</v>
      </c>
      <c r="C69" s="88">
        <v>245</v>
      </c>
      <c r="D69" s="88">
        <v>10.133333333333333</v>
      </c>
      <c r="E69" s="88">
        <v>211.33333333333334</v>
      </c>
      <c r="F69" s="88">
        <v>5</v>
      </c>
      <c r="G69" s="89">
        <v>23</v>
      </c>
    </row>
    <row r="70" spans="1:7" s="76" customFormat="1" ht="18.75" customHeight="1">
      <c r="A70" s="87" t="s">
        <v>132</v>
      </c>
      <c r="B70" s="87">
        <v>1</v>
      </c>
      <c r="C70" s="88">
        <v>16</v>
      </c>
      <c r="D70" s="88">
        <v>11</v>
      </c>
      <c r="E70" s="88">
        <v>120</v>
      </c>
      <c r="F70" s="88">
        <v>5</v>
      </c>
      <c r="G70" s="89">
        <v>25</v>
      </c>
    </row>
    <row r="71" spans="1:10" s="34" customFormat="1" ht="25.5" customHeight="1">
      <c r="A71" s="30" t="s">
        <v>28</v>
      </c>
      <c r="B71" s="31">
        <f>SUM(B64:B70)</f>
        <v>17</v>
      </c>
      <c r="C71" s="31">
        <f>SUM(C64:C70)</f>
        <v>360</v>
      </c>
      <c r="D71" s="32">
        <f>SUM(D64:D70)/7</f>
        <v>10.304761904761904</v>
      </c>
      <c r="E71" s="32">
        <f>SUM(E64:E70)/7</f>
        <v>185.54761904761904</v>
      </c>
      <c r="F71" s="32">
        <f>SUM(F64:F70)/7</f>
        <v>4.857142857142857</v>
      </c>
      <c r="G71" s="32">
        <f>SUM(G64:G70)/7</f>
        <v>23.571428571428573</v>
      </c>
      <c r="I71" s="24"/>
      <c r="J71" s="29"/>
    </row>
    <row r="72" s="29" customFormat="1" ht="12.75"/>
    <row r="73" s="29" customFormat="1" ht="12.75"/>
    <row r="74" spans="1:7" s="24" customFormat="1" ht="52.5" customHeight="1">
      <c r="A74" s="25" t="s">
        <v>29</v>
      </c>
      <c r="B74" s="102" t="s">
        <v>49</v>
      </c>
      <c r="C74" s="102"/>
      <c r="D74" s="102"/>
      <c r="E74" s="102"/>
      <c r="F74" s="102"/>
      <c r="G74" s="102"/>
    </row>
    <row r="75" spans="1:7" s="26" customFormat="1" ht="36" customHeight="1">
      <c r="A75" s="109" t="s">
        <v>19</v>
      </c>
      <c r="B75" s="103" t="s">
        <v>2</v>
      </c>
      <c r="C75" s="103"/>
      <c r="D75" s="103"/>
      <c r="E75" s="103"/>
      <c r="F75" s="103"/>
      <c r="G75" s="103"/>
    </row>
    <row r="76" spans="1:7" s="24" customFormat="1" ht="16.5" customHeight="1">
      <c r="A76" s="109"/>
      <c r="B76" s="105" t="s">
        <v>3</v>
      </c>
      <c r="C76" s="105" t="s">
        <v>20</v>
      </c>
      <c r="D76" s="104" t="s">
        <v>21</v>
      </c>
      <c r="E76" s="104"/>
      <c r="F76" s="104"/>
      <c r="G76" s="104"/>
    </row>
    <row r="77" spans="1:7" s="29" customFormat="1" ht="52.5">
      <c r="A77" s="109"/>
      <c r="B77" s="105"/>
      <c r="C77" s="105"/>
      <c r="D77" s="27" t="s">
        <v>22</v>
      </c>
      <c r="E77" s="27" t="s">
        <v>23</v>
      </c>
      <c r="F77" s="27" t="s">
        <v>24</v>
      </c>
      <c r="G77" s="28" t="s">
        <v>25</v>
      </c>
    </row>
    <row r="78" spans="1:7" s="76" customFormat="1" ht="18.75" customHeight="1">
      <c r="A78" s="87" t="s">
        <v>170</v>
      </c>
      <c r="B78" s="87">
        <v>2</v>
      </c>
      <c r="C78" s="88">
        <v>20</v>
      </c>
      <c r="D78" s="88">
        <v>12</v>
      </c>
      <c r="E78" s="88">
        <v>234</v>
      </c>
      <c r="F78" s="88">
        <v>5.5</v>
      </c>
      <c r="G78" s="89">
        <v>22.3</v>
      </c>
    </row>
    <row r="79" spans="1:7" s="76" customFormat="1" ht="18.75" customHeight="1">
      <c r="A79" s="87" t="s">
        <v>169</v>
      </c>
      <c r="B79" s="87">
        <v>1</v>
      </c>
      <c r="C79" s="88">
        <v>16</v>
      </c>
      <c r="D79" s="88">
        <v>10</v>
      </c>
      <c r="E79" s="88">
        <v>192</v>
      </c>
      <c r="F79" s="88">
        <v>5</v>
      </c>
      <c r="G79" s="89">
        <v>28</v>
      </c>
    </row>
    <row r="80" spans="1:7" s="76" customFormat="1" ht="18.75" customHeight="1">
      <c r="A80" s="87" t="s">
        <v>135</v>
      </c>
      <c r="B80" s="87">
        <v>1</v>
      </c>
      <c r="C80" s="88">
        <v>16</v>
      </c>
      <c r="D80" s="88">
        <v>10</v>
      </c>
      <c r="E80" s="88">
        <v>197</v>
      </c>
      <c r="F80" s="88">
        <v>5</v>
      </c>
      <c r="G80" s="89">
        <v>25</v>
      </c>
    </row>
    <row r="81" spans="1:7" s="76" customFormat="1" ht="18.75" customHeight="1">
      <c r="A81" s="87" t="s">
        <v>136</v>
      </c>
      <c r="B81" s="87">
        <v>1</v>
      </c>
      <c r="C81" s="88">
        <v>37</v>
      </c>
      <c r="D81" s="88">
        <v>11</v>
      </c>
      <c r="E81" s="88">
        <v>221</v>
      </c>
      <c r="F81" s="88">
        <v>5</v>
      </c>
      <c r="G81" s="89">
        <v>25</v>
      </c>
    </row>
    <row r="82" spans="1:7" s="76" customFormat="1" ht="18.75" customHeight="1">
      <c r="A82" s="87" t="s">
        <v>137</v>
      </c>
      <c r="B82" s="87">
        <v>1</v>
      </c>
      <c r="C82" s="88">
        <v>16</v>
      </c>
      <c r="D82" s="88">
        <v>11</v>
      </c>
      <c r="E82" s="88">
        <v>215</v>
      </c>
      <c r="F82" s="88">
        <v>5</v>
      </c>
      <c r="G82" s="89">
        <v>22</v>
      </c>
    </row>
    <row r="83" spans="1:7" s="76" customFormat="1" ht="18.75" customHeight="1">
      <c r="A83" s="87" t="s">
        <v>138</v>
      </c>
      <c r="B83" s="87">
        <v>1</v>
      </c>
      <c r="C83" s="88">
        <v>16</v>
      </c>
      <c r="D83" s="88">
        <v>11</v>
      </c>
      <c r="E83" s="88">
        <v>185</v>
      </c>
      <c r="F83" s="88">
        <v>5</v>
      </c>
      <c r="G83" s="89">
        <v>20</v>
      </c>
    </row>
    <row r="84" spans="1:7" s="76" customFormat="1" ht="18.75" customHeight="1">
      <c r="A84" s="87" t="s">
        <v>168</v>
      </c>
      <c r="B84" s="87">
        <v>1</v>
      </c>
      <c r="C84" s="88">
        <v>18</v>
      </c>
      <c r="D84" s="88">
        <v>11</v>
      </c>
      <c r="E84" s="88">
        <v>214</v>
      </c>
      <c r="F84" s="88">
        <v>5</v>
      </c>
      <c r="G84" s="89">
        <v>30</v>
      </c>
    </row>
    <row r="85" spans="1:7" s="76" customFormat="1" ht="18.75" customHeight="1">
      <c r="A85" s="87" t="s">
        <v>167</v>
      </c>
      <c r="B85" s="87">
        <v>1</v>
      </c>
      <c r="C85" s="88">
        <v>16</v>
      </c>
      <c r="D85" s="88">
        <v>10</v>
      </c>
      <c r="E85" s="88">
        <v>207</v>
      </c>
      <c r="F85" s="88">
        <v>5</v>
      </c>
      <c r="G85" s="89">
        <v>25</v>
      </c>
    </row>
    <row r="86" spans="1:7" s="76" customFormat="1" ht="18.75" customHeight="1">
      <c r="A86" s="87" t="s">
        <v>139</v>
      </c>
      <c r="B86" s="87">
        <v>3</v>
      </c>
      <c r="C86" s="88">
        <v>48</v>
      </c>
      <c r="D86" s="88">
        <v>9.666666666666666</v>
      </c>
      <c r="E86" s="88">
        <v>197</v>
      </c>
      <c r="F86" s="88">
        <v>5</v>
      </c>
      <c r="G86" s="89">
        <v>27</v>
      </c>
    </row>
    <row r="87" spans="1:9" s="34" customFormat="1" ht="30" customHeight="1">
      <c r="A87" s="25" t="s">
        <v>30</v>
      </c>
      <c r="B87" s="31">
        <f>SUM(B78:B86)</f>
        <v>12</v>
      </c>
      <c r="C87" s="31">
        <f>SUM(C78:C86)</f>
        <v>203</v>
      </c>
      <c r="D87" s="32">
        <f>SUM(D78:D86)/9</f>
        <v>10.62962962962963</v>
      </c>
      <c r="E87" s="32">
        <f>SUM(E78:E86)/9</f>
        <v>206.88888888888889</v>
      </c>
      <c r="F87" s="32">
        <f>SUM(F78:F86)/9</f>
        <v>5.055555555555555</v>
      </c>
      <c r="G87" s="32">
        <v>24.566666666666666</v>
      </c>
      <c r="I87" s="24"/>
    </row>
    <row r="88" s="29" customFormat="1" ht="12.75"/>
    <row r="89" s="29" customFormat="1" ht="12.75"/>
    <row r="90" s="29" customFormat="1" ht="12.75"/>
    <row r="91" spans="1:7" s="24" customFormat="1" ht="52.5" customHeight="1">
      <c r="A91" s="25" t="s">
        <v>31</v>
      </c>
      <c r="B91" s="102" t="s">
        <v>50</v>
      </c>
      <c r="C91" s="102"/>
      <c r="D91" s="102"/>
      <c r="E91" s="102"/>
      <c r="F91" s="102"/>
      <c r="G91" s="102"/>
    </row>
    <row r="92" spans="1:7" s="26" customFormat="1" ht="27" customHeight="1">
      <c r="A92" s="109" t="s">
        <v>19</v>
      </c>
      <c r="B92" s="103" t="s">
        <v>2</v>
      </c>
      <c r="C92" s="103"/>
      <c r="D92" s="103"/>
      <c r="E92" s="103"/>
      <c r="F92" s="103"/>
      <c r="G92" s="103"/>
    </row>
    <row r="93" spans="1:7" s="24" customFormat="1" ht="16.5" customHeight="1">
      <c r="A93" s="109"/>
      <c r="B93" s="105" t="s">
        <v>3</v>
      </c>
      <c r="C93" s="105" t="s">
        <v>20</v>
      </c>
      <c r="D93" s="104" t="s">
        <v>21</v>
      </c>
      <c r="E93" s="104"/>
      <c r="F93" s="104"/>
      <c r="G93" s="104"/>
    </row>
    <row r="94" spans="1:7" s="29" customFormat="1" ht="52.5">
      <c r="A94" s="109"/>
      <c r="B94" s="105"/>
      <c r="C94" s="105"/>
      <c r="D94" s="27" t="s">
        <v>22</v>
      </c>
      <c r="E94" s="27" t="s">
        <v>23</v>
      </c>
      <c r="F94" s="27" t="s">
        <v>24</v>
      </c>
      <c r="G94" s="28" t="s">
        <v>25</v>
      </c>
    </row>
    <row r="95" spans="1:7" s="76" customFormat="1" ht="18.75" customHeight="1">
      <c r="A95" s="87" t="s">
        <v>141</v>
      </c>
      <c r="B95" s="87">
        <v>1</v>
      </c>
      <c r="C95" s="88">
        <v>9</v>
      </c>
      <c r="D95" s="88">
        <v>10</v>
      </c>
      <c r="E95" s="88">
        <v>190</v>
      </c>
      <c r="F95" s="88">
        <v>5</v>
      </c>
      <c r="G95" s="89">
        <v>25</v>
      </c>
    </row>
    <row r="96" spans="1:7" s="76" customFormat="1" ht="18.75" customHeight="1">
      <c r="A96" s="87" t="s">
        <v>142</v>
      </c>
      <c r="B96" s="87">
        <v>1</v>
      </c>
      <c r="C96" s="88">
        <v>25</v>
      </c>
      <c r="D96" s="88">
        <v>11</v>
      </c>
      <c r="E96" s="88">
        <v>214</v>
      </c>
      <c r="F96" s="88">
        <v>5</v>
      </c>
      <c r="G96" s="89">
        <v>20</v>
      </c>
    </row>
    <row r="97" spans="1:7" s="76" customFormat="1" ht="18.75" customHeight="1">
      <c r="A97" s="87" t="s">
        <v>10</v>
      </c>
      <c r="B97" s="87">
        <v>1</v>
      </c>
      <c r="C97" s="88">
        <v>20</v>
      </c>
      <c r="D97" s="88">
        <v>11</v>
      </c>
      <c r="E97" s="88">
        <v>199</v>
      </c>
      <c r="F97" s="88">
        <v>5</v>
      </c>
      <c r="G97" s="89">
        <v>30</v>
      </c>
    </row>
    <row r="98" spans="1:7" s="76" customFormat="1" ht="18.75" customHeight="1">
      <c r="A98" s="87" t="s">
        <v>143</v>
      </c>
      <c r="B98" s="87">
        <v>1</v>
      </c>
      <c r="C98" s="88">
        <v>25</v>
      </c>
      <c r="D98" s="88">
        <v>11</v>
      </c>
      <c r="E98" s="88">
        <v>212</v>
      </c>
      <c r="F98" s="88">
        <v>5</v>
      </c>
      <c r="G98" s="90" t="s">
        <v>171</v>
      </c>
    </row>
    <row r="99" spans="1:7" s="76" customFormat="1" ht="18.75" customHeight="1">
      <c r="A99" s="87" t="s">
        <v>187</v>
      </c>
      <c r="B99" s="87">
        <v>2</v>
      </c>
      <c r="C99" s="88">
        <v>24</v>
      </c>
      <c r="D99" s="88">
        <v>7.5</v>
      </c>
      <c r="E99" s="88">
        <v>150</v>
      </c>
      <c r="F99" s="88">
        <v>5</v>
      </c>
      <c r="G99" s="89">
        <v>25</v>
      </c>
    </row>
    <row r="100" spans="1:7" s="76" customFormat="1" ht="18.75" customHeight="1">
      <c r="A100" s="87" t="s">
        <v>186</v>
      </c>
      <c r="B100" s="87">
        <v>1</v>
      </c>
      <c r="C100" s="88">
        <v>12</v>
      </c>
      <c r="D100" s="88">
        <v>12</v>
      </c>
      <c r="E100" s="88">
        <v>320</v>
      </c>
      <c r="F100" s="88">
        <v>5</v>
      </c>
      <c r="G100" s="89">
        <v>25</v>
      </c>
    </row>
    <row r="101" spans="1:9" s="34" customFormat="1" ht="30" customHeight="1">
      <c r="A101" s="25" t="s">
        <v>32</v>
      </c>
      <c r="B101" s="31">
        <f>SUM(B95:B100)</f>
        <v>7</v>
      </c>
      <c r="C101" s="31">
        <f>SUM(C95:C100)</f>
        <v>115</v>
      </c>
      <c r="D101" s="32">
        <f>SUM(D95:D100)/6</f>
        <v>10.416666666666666</v>
      </c>
      <c r="E101" s="32">
        <f>SUM(E95:E100)/6</f>
        <v>214.16666666666666</v>
      </c>
      <c r="F101" s="32">
        <f>SUM(F95:F100)/6</f>
        <v>5</v>
      </c>
      <c r="G101" s="32">
        <v>25</v>
      </c>
      <c r="I101" s="24"/>
    </row>
    <row r="102" s="29" customFormat="1" ht="12.75"/>
    <row r="103" s="29" customFormat="1" ht="12.75"/>
    <row r="104" s="29" customFormat="1" ht="12.75"/>
    <row r="105" spans="1:7" s="24" customFormat="1" ht="52.5" customHeight="1">
      <c r="A105" s="25" t="s">
        <v>33</v>
      </c>
      <c r="B105" s="102" t="s">
        <v>51</v>
      </c>
      <c r="C105" s="102"/>
      <c r="D105" s="102"/>
      <c r="E105" s="102"/>
      <c r="F105" s="102"/>
      <c r="G105" s="102"/>
    </row>
    <row r="106" spans="1:7" s="26" customFormat="1" ht="30" customHeight="1">
      <c r="A106" s="109" t="s">
        <v>19</v>
      </c>
      <c r="B106" s="103" t="s">
        <v>2</v>
      </c>
      <c r="C106" s="103"/>
      <c r="D106" s="103"/>
      <c r="E106" s="103"/>
      <c r="F106" s="103"/>
      <c r="G106" s="103"/>
    </row>
    <row r="107" spans="1:7" s="24" customFormat="1" ht="16.5" customHeight="1">
      <c r="A107" s="109"/>
      <c r="B107" s="105" t="s">
        <v>3</v>
      </c>
      <c r="C107" s="105" t="s">
        <v>20</v>
      </c>
      <c r="D107" s="104" t="s">
        <v>21</v>
      </c>
      <c r="E107" s="104"/>
      <c r="F107" s="104"/>
      <c r="G107" s="104"/>
    </row>
    <row r="108" spans="1:7" s="29" customFormat="1" ht="52.5">
      <c r="A108" s="109"/>
      <c r="B108" s="105"/>
      <c r="C108" s="105"/>
      <c r="D108" s="27" t="s">
        <v>22</v>
      </c>
      <c r="E108" s="27" t="s">
        <v>23</v>
      </c>
      <c r="F108" s="27" t="s">
        <v>24</v>
      </c>
      <c r="G108" s="28" t="s">
        <v>25</v>
      </c>
    </row>
    <row r="109" spans="1:10" s="54" customFormat="1" ht="12.75">
      <c r="A109" s="87" t="s">
        <v>11</v>
      </c>
      <c r="B109" s="87">
        <v>6</v>
      </c>
      <c r="C109" s="87">
        <v>120</v>
      </c>
      <c r="D109" s="92">
        <v>10.625</v>
      </c>
      <c r="E109" s="92">
        <v>145.75</v>
      </c>
      <c r="F109" s="92">
        <v>3.5</v>
      </c>
      <c r="G109" s="89">
        <v>16.315</v>
      </c>
      <c r="H109" s="29"/>
      <c r="J109" s="29"/>
    </row>
    <row r="110" spans="1:10" s="76" customFormat="1" ht="12.75">
      <c r="A110" s="87" t="s">
        <v>188</v>
      </c>
      <c r="B110" s="87">
        <v>1</v>
      </c>
      <c r="C110" s="88">
        <v>18</v>
      </c>
      <c r="D110" s="88">
        <v>10</v>
      </c>
      <c r="E110" s="88">
        <v>194</v>
      </c>
      <c r="F110" s="88">
        <v>5</v>
      </c>
      <c r="G110" s="89">
        <v>23</v>
      </c>
      <c r="H110" s="29"/>
      <c r="J110" s="29"/>
    </row>
    <row r="111" spans="1:10" s="76" customFormat="1" ht="12.75">
      <c r="A111" s="87" t="s">
        <v>190</v>
      </c>
      <c r="B111" s="87">
        <v>1</v>
      </c>
      <c r="C111" s="88">
        <v>10</v>
      </c>
      <c r="D111" s="88">
        <v>11</v>
      </c>
      <c r="E111" s="88">
        <v>215</v>
      </c>
      <c r="F111" s="88">
        <v>5</v>
      </c>
      <c r="G111" s="89">
        <v>25</v>
      </c>
      <c r="H111" s="29"/>
      <c r="J111" s="29"/>
    </row>
    <row r="112" spans="1:10" s="76" customFormat="1" ht="12.75">
      <c r="A112" s="87" t="s">
        <v>145</v>
      </c>
      <c r="B112" s="87">
        <v>1</v>
      </c>
      <c r="C112" s="88">
        <v>21</v>
      </c>
      <c r="D112" s="88">
        <v>11</v>
      </c>
      <c r="E112" s="88">
        <v>216</v>
      </c>
      <c r="F112" s="88">
        <v>5</v>
      </c>
      <c r="G112" s="89">
        <v>25</v>
      </c>
      <c r="H112" s="29"/>
      <c r="J112" s="29"/>
    </row>
    <row r="113" spans="1:10" s="76" customFormat="1" ht="12.75">
      <c r="A113" s="87" t="s">
        <v>146</v>
      </c>
      <c r="B113" s="87">
        <v>1</v>
      </c>
      <c r="C113" s="88">
        <v>8</v>
      </c>
      <c r="D113" s="88">
        <v>10</v>
      </c>
      <c r="E113" s="88">
        <v>78</v>
      </c>
      <c r="F113" s="88">
        <v>5</v>
      </c>
      <c r="G113" s="89">
        <v>25</v>
      </c>
      <c r="J113" s="29"/>
    </row>
    <row r="114" spans="1:10" s="76" customFormat="1" ht="12.75">
      <c r="A114" s="87" t="s">
        <v>148</v>
      </c>
      <c r="B114" s="87">
        <v>1</v>
      </c>
      <c r="C114" s="88">
        <v>12</v>
      </c>
      <c r="D114" s="88">
        <v>10</v>
      </c>
      <c r="E114" s="88">
        <v>250</v>
      </c>
      <c r="F114" s="88">
        <v>5</v>
      </c>
      <c r="G114" s="89">
        <v>25</v>
      </c>
      <c r="J114" s="29"/>
    </row>
    <row r="115" spans="1:10" s="76" customFormat="1" ht="12.75">
      <c r="A115" s="87" t="s">
        <v>189</v>
      </c>
      <c r="B115" s="87">
        <v>1</v>
      </c>
      <c r="C115" s="88">
        <v>16</v>
      </c>
      <c r="D115" s="88">
        <v>10</v>
      </c>
      <c r="E115" s="88">
        <v>195</v>
      </c>
      <c r="F115" s="88">
        <v>5</v>
      </c>
      <c r="G115" s="89">
        <v>22</v>
      </c>
      <c r="J115" s="29"/>
    </row>
    <row r="116" spans="1:10" s="76" customFormat="1" ht="12.75">
      <c r="A116" s="87" t="s">
        <v>147</v>
      </c>
      <c r="B116" s="87">
        <v>1</v>
      </c>
      <c r="C116" s="88">
        <v>16</v>
      </c>
      <c r="D116" s="88">
        <v>11</v>
      </c>
      <c r="E116" s="88">
        <v>215</v>
      </c>
      <c r="F116" s="88">
        <v>5</v>
      </c>
      <c r="G116" s="89">
        <v>25</v>
      </c>
      <c r="J116" s="29"/>
    </row>
    <row r="117" spans="1:10" s="34" customFormat="1" ht="30" customHeight="1">
      <c r="A117" s="25" t="s">
        <v>34</v>
      </c>
      <c r="B117" s="32">
        <f>SUM(B109:B116)</f>
        <v>13</v>
      </c>
      <c r="C117" s="32">
        <f>SUM(C109:C116)</f>
        <v>221</v>
      </c>
      <c r="D117" s="32">
        <f>SUM(D109:D116)/8</f>
        <v>10.453125</v>
      </c>
      <c r="E117" s="32">
        <f>SUM(E109:E116)/8</f>
        <v>188.59375</v>
      </c>
      <c r="F117" s="32">
        <f>SUM(F109:F116)/8</f>
        <v>4.8125</v>
      </c>
      <c r="G117" s="32">
        <v>23.215625</v>
      </c>
      <c r="I117" s="24"/>
      <c r="J117" s="29"/>
    </row>
    <row r="118" s="29" customFormat="1" ht="12.75"/>
    <row r="119" s="29" customFormat="1" ht="12.75"/>
    <row r="120" spans="1:7" s="24" customFormat="1" ht="52.5" customHeight="1">
      <c r="A120" s="25" t="s">
        <v>35</v>
      </c>
      <c r="B120" s="102" t="s">
        <v>52</v>
      </c>
      <c r="C120" s="102"/>
      <c r="D120" s="102"/>
      <c r="E120" s="102"/>
      <c r="F120" s="102"/>
      <c r="G120" s="102"/>
    </row>
    <row r="121" spans="1:7" s="26" customFormat="1" ht="36" customHeight="1">
      <c r="A121" s="109" t="s">
        <v>19</v>
      </c>
      <c r="B121" s="103" t="s">
        <v>2</v>
      </c>
      <c r="C121" s="103"/>
      <c r="D121" s="103"/>
      <c r="E121" s="103"/>
      <c r="F121" s="103"/>
      <c r="G121" s="103"/>
    </row>
    <row r="122" spans="1:7" s="24" customFormat="1" ht="16.5" customHeight="1">
      <c r="A122" s="109"/>
      <c r="B122" s="105" t="s">
        <v>3</v>
      </c>
      <c r="C122" s="105" t="s">
        <v>20</v>
      </c>
      <c r="D122" s="104" t="s">
        <v>21</v>
      </c>
      <c r="E122" s="104"/>
      <c r="F122" s="104"/>
      <c r="G122" s="104"/>
    </row>
    <row r="123" spans="1:7" s="29" customFormat="1" ht="52.5">
      <c r="A123" s="109"/>
      <c r="B123" s="105"/>
      <c r="C123" s="105"/>
      <c r="D123" s="27" t="s">
        <v>22</v>
      </c>
      <c r="E123" s="27" t="s">
        <v>23</v>
      </c>
      <c r="F123" s="27" t="s">
        <v>24</v>
      </c>
      <c r="G123" s="28" t="s">
        <v>25</v>
      </c>
    </row>
    <row r="124" spans="1:7" s="76" customFormat="1" ht="18.75" customHeight="1">
      <c r="A124" s="87" t="s">
        <v>193</v>
      </c>
      <c r="B124" s="87">
        <v>1</v>
      </c>
      <c r="C124" s="88">
        <v>12</v>
      </c>
      <c r="D124" s="88">
        <v>11</v>
      </c>
      <c r="E124" s="88">
        <v>201</v>
      </c>
      <c r="F124" s="88">
        <v>5</v>
      </c>
      <c r="G124" s="89">
        <v>25</v>
      </c>
    </row>
    <row r="125" spans="1:7" s="76" customFormat="1" ht="18.75" customHeight="1">
      <c r="A125" s="87" t="s">
        <v>192</v>
      </c>
      <c r="B125" s="87">
        <v>1</v>
      </c>
      <c r="C125" s="88">
        <v>24</v>
      </c>
      <c r="D125" s="88">
        <v>11</v>
      </c>
      <c r="E125" s="88">
        <v>213</v>
      </c>
      <c r="F125" s="88">
        <v>5</v>
      </c>
      <c r="G125" s="89">
        <v>25</v>
      </c>
    </row>
    <row r="126" spans="1:7" s="76" customFormat="1" ht="18.75" customHeight="1">
      <c r="A126" s="87" t="s">
        <v>191</v>
      </c>
      <c r="B126" s="87">
        <v>1</v>
      </c>
      <c r="C126" s="88">
        <v>16</v>
      </c>
      <c r="D126" s="88">
        <v>12</v>
      </c>
      <c r="E126" s="88">
        <v>220</v>
      </c>
      <c r="F126" s="88">
        <v>5</v>
      </c>
      <c r="G126" s="89">
        <v>25</v>
      </c>
    </row>
    <row r="127" spans="1:7" s="76" customFormat="1" ht="18.75" customHeight="1">
      <c r="A127" s="87" t="s">
        <v>12</v>
      </c>
      <c r="B127" s="87">
        <v>2</v>
      </c>
      <c r="C127" s="88">
        <v>30</v>
      </c>
      <c r="D127" s="88">
        <v>10</v>
      </c>
      <c r="E127" s="88">
        <v>110</v>
      </c>
      <c r="F127" s="88">
        <v>3</v>
      </c>
      <c r="G127" s="89">
        <v>15</v>
      </c>
    </row>
    <row r="128" spans="1:7" s="76" customFormat="1" ht="18.75" customHeight="1">
      <c r="A128" s="87" t="s">
        <v>150</v>
      </c>
      <c r="B128" s="87">
        <v>1</v>
      </c>
      <c r="C128" s="88">
        <v>12</v>
      </c>
      <c r="D128" s="88">
        <v>11</v>
      </c>
      <c r="E128" s="88">
        <v>205</v>
      </c>
      <c r="F128" s="88">
        <v>5</v>
      </c>
      <c r="G128" s="89">
        <v>25</v>
      </c>
    </row>
    <row r="129" spans="1:9" s="34" customFormat="1" ht="30" customHeight="1">
      <c r="A129" s="25" t="s">
        <v>36</v>
      </c>
      <c r="B129" s="32">
        <f>SUM(B124:B128)</f>
        <v>6</v>
      </c>
      <c r="C129" s="32">
        <f>SUM(C124:C128)</f>
        <v>94</v>
      </c>
      <c r="D129" s="32">
        <f>SUM(D124:D128)/5</f>
        <v>11</v>
      </c>
      <c r="E129" s="32">
        <f>SUM(E124:E128)/5</f>
        <v>189.8</v>
      </c>
      <c r="F129" s="32">
        <f>SUM(F124:F128)/5</f>
        <v>4.6</v>
      </c>
      <c r="G129" s="32">
        <v>23</v>
      </c>
      <c r="I129" s="24"/>
    </row>
    <row r="130" s="29" customFormat="1" ht="12.75"/>
    <row r="131" s="29" customFormat="1" ht="12.75"/>
    <row r="132" spans="1:7" s="24" customFormat="1" ht="52.5" customHeight="1">
      <c r="A132" s="25" t="s">
        <v>37</v>
      </c>
      <c r="B132" s="102" t="s">
        <v>53</v>
      </c>
      <c r="C132" s="102"/>
      <c r="D132" s="102"/>
      <c r="E132" s="102"/>
      <c r="F132" s="102"/>
      <c r="G132" s="102"/>
    </row>
    <row r="133" spans="1:7" s="26" customFormat="1" ht="36" customHeight="1">
      <c r="A133" s="109" t="s">
        <v>19</v>
      </c>
      <c r="B133" s="103" t="s">
        <v>2</v>
      </c>
      <c r="C133" s="103"/>
      <c r="D133" s="103"/>
      <c r="E133" s="103"/>
      <c r="F133" s="103"/>
      <c r="G133" s="103"/>
    </row>
    <row r="134" spans="1:7" s="24" customFormat="1" ht="16.5" customHeight="1">
      <c r="A134" s="109"/>
      <c r="B134" s="105" t="s">
        <v>3</v>
      </c>
      <c r="C134" s="105" t="s">
        <v>20</v>
      </c>
      <c r="D134" s="104" t="s">
        <v>21</v>
      </c>
      <c r="E134" s="104"/>
      <c r="F134" s="104"/>
      <c r="G134" s="104"/>
    </row>
    <row r="135" spans="1:9" s="29" customFormat="1" ht="52.5">
      <c r="A135" s="109"/>
      <c r="B135" s="105"/>
      <c r="C135" s="105"/>
      <c r="D135" s="27" t="s">
        <v>22</v>
      </c>
      <c r="E135" s="27" t="s">
        <v>23</v>
      </c>
      <c r="F135" s="27" t="s">
        <v>24</v>
      </c>
      <c r="G135" s="28" t="s">
        <v>25</v>
      </c>
      <c r="I135" s="24"/>
    </row>
    <row r="136" spans="1:7" s="76" customFormat="1" ht="18.75" customHeight="1">
      <c r="A136" s="87" t="s">
        <v>152</v>
      </c>
      <c r="B136" s="87">
        <v>1</v>
      </c>
      <c r="C136" s="88">
        <v>32</v>
      </c>
      <c r="D136" s="88">
        <v>11</v>
      </c>
      <c r="E136" s="88">
        <v>196</v>
      </c>
      <c r="F136" s="88">
        <v>5</v>
      </c>
      <c r="G136" s="89">
        <v>25</v>
      </c>
    </row>
    <row r="137" spans="1:7" s="76" customFormat="1" ht="18.75" customHeight="1">
      <c r="A137" s="87" t="s">
        <v>199</v>
      </c>
      <c r="B137" s="87">
        <v>1</v>
      </c>
      <c r="C137" s="88">
        <v>20</v>
      </c>
      <c r="D137" s="88">
        <v>11</v>
      </c>
      <c r="E137" s="88">
        <v>222</v>
      </c>
      <c r="F137" s="88">
        <v>5</v>
      </c>
      <c r="G137" s="89">
        <v>25</v>
      </c>
    </row>
    <row r="138" spans="1:7" s="76" customFormat="1" ht="18.75" customHeight="1">
      <c r="A138" s="87" t="s">
        <v>153</v>
      </c>
      <c r="B138" s="87">
        <v>3</v>
      </c>
      <c r="C138" s="88">
        <v>33</v>
      </c>
      <c r="D138" s="88">
        <v>11.5</v>
      </c>
      <c r="E138" s="88">
        <v>212.5</v>
      </c>
      <c r="F138" s="88">
        <v>5</v>
      </c>
      <c r="G138" s="89">
        <v>23.3</v>
      </c>
    </row>
    <row r="139" spans="1:7" s="76" customFormat="1" ht="18.75" customHeight="1">
      <c r="A139" s="87" t="s">
        <v>202</v>
      </c>
      <c r="B139" s="87">
        <v>5</v>
      </c>
      <c r="C139" s="88">
        <v>71</v>
      </c>
      <c r="D139" s="88">
        <v>11</v>
      </c>
      <c r="E139" s="88">
        <v>213.8</v>
      </c>
      <c r="F139" s="88">
        <v>5</v>
      </c>
      <c r="G139" s="89">
        <v>24.36</v>
      </c>
    </row>
    <row r="140" spans="1:7" s="76" customFormat="1" ht="18.75" customHeight="1">
      <c r="A140" s="87" t="s">
        <v>154</v>
      </c>
      <c r="B140" s="87">
        <v>1</v>
      </c>
      <c r="C140" s="88">
        <v>25</v>
      </c>
      <c r="D140" s="88">
        <v>9</v>
      </c>
      <c r="E140" s="88">
        <v>177</v>
      </c>
      <c r="F140" s="88">
        <v>5</v>
      </c>
      <c r="G140" s="89">
        <v>30</v>
      </c>
    </row>
    <row r="141" spans="1:7" s="76" customFormat="1" ht="18.75" customHeight="1">
      <c r="A141" s="87" t="s">
        <v>200</v>
      </c>
      <c r="B141" s="87">
        <v>1</v>
      </c>
      <c r="C141" s="88">
        <v>16</v>
      </c>
      <c r="D141" s="88">
        <v>12</v>
      </c>
      <c r="E141" s="88">
        <v>229</v>
      </c>
      <c r="F141" s="88">
        <v>5</v>
      </c>
      <c r="G141" s="89">
        <v>25</v>
      </c>
    </row>
    <row r="142" spans="1:7" s="76" customFormat="1" ht="18.75" customHeight="1">
      <c r="A142" s="87" t="s">
        <v>155</v>
      </c>
      <c r="B142" s="87">
        <v>1</v>
      </c>
      <c r="C142" s="88">
        <v>16</v>
      </c>
      <c r="D142" s="88">
        <v>10</v>
      </c>
      <c r="E142" s="88">
        <v>200</v>
      </c>
      <c r="F142" s="88">
        <v>5</v>
      </c>
      <c r="G142" s="89">
        <v>25</v>
      </c>
    </row>
    <row r="143" spans="1:7" s="76" customFormat="1" ht="18.75" customHeight="1">
      <c r="A143" s="87" t="s">
        <v>13</v>
      </c>
      <c r="B143" s="87">
        <v>2</v>
      </c>
      <c r="C143" s="88">
        <v>40</v>
      </c>
      <c r="D143" s="88">
        <v>10</v>
      </c>
      <c r="E143" s="88">
        <v>199</v>
      </c>
      <c r="F143" s="88">
        <v>5</v>
      </c>
      <c r="G143" s="89">
        <v>25</v>
      </c>
    </row>
    <row r="144" spans="1:9" s="34" customFormat="1" ht="30" customHeight="1">
      <c r="A144" s="25" t="s">
        <v>38</v>
      </c>
      <c r="B144" s="32">
        <f>SUM(B136:B143)</f>
        <v>15</v>
      </c>
      <c r="C144" s="32">
        <f>SUM(C136:C143)</f>
        <v>253</v>
      </c>
      <c r="D144" s="32">
        <f>SUM(D136:D143)/8</f>
        <v>10.6875</v>
      </c>
      <c r="E144" s="32">
        <f>SUM(E136:E143)/8</f>
        <v>206.1625</v>
      </c>
      <c r="F144" s="32">
        <f>SUM(F136:F143)/8</f>
        <v>5</v>
      </c>
      <c r="G144" s="32">
        <v>25.2325</v>
      </c>
      <c r="I144" s="24"/>
    </row>
    <row r="145" s="29" customFormat="1" ht="12.75"/>
    <row r="146" s="29" customFormat="1" ht="12.75"/>
    <row r="147" s="29" customFormat="1" ht="12.75"/>
    <row r="148" spans="1:7" s="24" customFormat="1" ht="52.5" customHeight="1">
      <c r="A148" s="25" t="s">
        <v>39</v>
      </c>
      <c r="B148" s="102" t="s">
        <v>54</v>
      </c>
      <c r="C148" s="102"/>
      <c r="D148" s="102"/>
      <c r="E148" s="102"/>
      <c r="F148" s="102"/>
      <c r="G148" s="102"/>
    </row>
    <row r="149" spans="1:7" s="26" customFormat="1" ht="36" customHeight="1">
      <c r="A149" s="109" t="s">
        <v>19</v>
      </c>
      <c r="B149" s="103" t="s">
        <v>2</v>
      </c>
      <c r="C149" s="103"/>
      <c r="D149" s="103"/>
      <c r="E149" s="103"/>
      <c r="F149" s="103"/>
      <c r="G149" s="103"/>
    </row>
    <row r="150" spans="1:7" s="24" customFormat="1" ht="16.5" customHeight="1">
      <c r="A150" s="109"/>
      <c r="B150" s="105" t="s">
        <v>3</v>
      </c>
      <c r="C150" s="105" t="s">
        <v>20</v>
      </c>
      <c r="D150" s="104" t="s">
        <v>21</v>
      </c>
      <c r="E150" s="104"/>
      <c r="F150" s="104"/>
      <c r="G150" s="104"/>
    </row>
    <row r="151" spans="1:7" s="29" customFormat="1" ht="52.5">
      <c r="A151" s="109"/>
      <c r="B151" s="105"/>
      <c r="C151" s="105"/>
      <c r="D151" s="27" t="s">
        <v>22</v>
      </c>
      <c r="E151" s="27" t="s">
        <v>23</v>
      </c>
      <c r="F151" s="27" t="s">
        <v>24</v>
      </c>
      <c r="G151" s="28" t="s">
        <v>25</v>
      </c>
    </row>
    <row r="152" spans="1:7" s="76" customFormat="1" ht="18.75" customHeight="1">
      <c r="A152" s="87" t="s">
        <v>196</v>
      </c>
      <c r="B152" s="87">
        <v>1</v>
      </c>
      <c r="C152" s="88">
        <v>20</v>
      </c>
      <c r="D152" s="88">
        <v>9</v>
      </c>
      <c r="E152" s="88">
        <v>190</v>
      </c>
      <c r="F152" s="88">
        <v>5</v>
      </c>
      <c r="G152" s="89">
        <v>25</v>
      </c>
    </row>
    <row r="153" spans="1:7" s="76" customFormat="1" ht="18.75" customHeight="1">
      <c r="A153" s="87" t="s">
        <v>194</v>
      </c>
      <c r="B153" s="87">
        <v>7</v>
      </c>
      <c r="C153" s="88">
        <v>133</v>
      </c>
      <c r="D153" s="88">
        <v>9.416666666666668</v>
      </c>
      <c r="E153" s="88">
        <v>177.25</v>
      </c>
      <c r="F153" s="88">
        <v>5</v>
      </c>
      <c r="G153" s="89">
        <v>26</v>
      </c>
    </row>
    <row r="154" spans="1:7" s="76" customFormat="1" ht="18.75" customHeight="1">
      <c r="A154" s="87" t="s">
        <v>195</v>
      </c>
      <c r="B154" s="87">
        <v>1</v>
      </c>
      <c r="C154" s="88">
        <v>16</v>
      </c>
      <c r="D154" s="88">
        <v>10</v>
      </c>
      <c r="E154" s="88">
        <v>183</v>
      </c>
      <c r="F154" s="88">
        <v>5</v>
      </c>
      <c r="G154" s="89">
        <v>25</v>
      </c>
    </row>
    <row r="155" spans="1:7" s="76" customFormat="1" ht="18.75" customHeight="1">
      <c r="A155" s="87" t="s">
        <v>198</v>
      </c>
      <c r="B155" s="87">
        <v>1</v>
      </c>
      <c r="C155" s="88">
        <v>11</v>
      </c>
      <c r="D155" s="88">
        <v>12</v>
      </c>
      <c r="E155" s="88">
        <v>222</v>
      </c>
      <c r="F155" s="88">
        <v>5</v>
      </c>
      <c r="G155" s="89">
        <v>5</v>
      </c>
    </row>
    <row r="156" spans="1:7" s="76" customFormat="1" ht="18.75" customHeight="1">
      <c r="A156" s="87" t="s">
        <v>197</v>
      </c>
      <c r="B156" s="87">
        <v>1</v>
      </c>
      <c r="C156" s="88">
        <v>12</v>
      </c>
      <c r="D156" s="88">
        <v>11</v>
      </c>
      <c r="E156" s="88">
        <v>235</v>
      </c>
      <c r="F156" s="88">
        <v>5</v>
      </c>
      <c r="G156" s="89">
        <v>25</v>
      </c>
    </row>
    <row r="157" spans="1:9" s="34" customFormat="1" ht="30" customHeight="1">
      <c r="A157" s="25" t="s">
        <v>40</v>
      </c>
      <c r="B157" s="32">
        <f>SUM(B152:B156)</f>
        <v>11</v>
      </c>
      <c r="C157" s="32">
        <f>SUM(C152:C156)</f>
        <v>192</v>
      </c>
      <c r="D157" s="32">
        <f>SUM(D152:D156)/5</f>
        <v>10.283333333333335</v>
      </c>
      <c r="E157" s="32">
        <f>SUM(E152:E156)/5</f>
        <v>201.45</v>
      </c>
      <c r="F157" s="32">
        <f>SUM(F152:F156)/5</f>
        <v>5</v>
      </c>
      <c r="G157" s="32">
        <v>21.12</v>
      </c>
      <c r="I157" s="24"/>
    </row>
    <row r="158" s="29" customFormat="1" ht="12.75"/>
    <row r="159" s="29" customFormat="1" ht="12.75"/>
    <row r="160" spans="1:7" s="24" customFormat="1" ht="52.5" customHeight="1">
      <c r="A160" s="25" t="s">
        <v>41</v>
      </c>
      <c r="B160" s="102" t="s">
        <v>55</v>
      </c>
      <c r="C160" s="102"/>
      <c r="D160" s="102"/>
      <c r="E160" s="102"/>
      <c r="F160" s="102"/>
      <c r="G160" s="102"/>
    </row>
    <row r="161" spans="1:7" s="26" customFormat="1" ht="36" customHeight="1">
      <c r="A161" s="109" t="s">
        <v>19</v>
      </c>
      <c r="B161" s="103" t="s">
        <v>2</v>
      </c>
      <c r="C161" s="103"/>
      <c r="D161" s="103"/>
      <c r="E161" s="103"/>
      <c r="F161" s="103"/>
      <c r="G161" s="103"/>
    </row>
    <row r="162" spans="1:7" s="24" customFormat="1" ht="16.5" customHeight="1">
      <c r="A162" s="109"/>
      <c r="B162" s="105" t="s">
        <v>3</v>
      </c>
      <c r="C162" s="105" t="s">
        <v>20</v>
      </c>
      <c r="D162" s="104" t="s">
        <v>21</v>
      </c>
      <c r="E162" s="104"/>
      <c r="F162" s="104"/>
      <c r="G162" s="104"/>
    </row>
    <row r="163" spans="1:7" s="29" customFormat="1" ht="52.5">
      <c r="A163" s="109"/>
      <c r="B163" s="105"/>
      <c r="C163" s="105"/>
      <c r="D163" s="27" t="s">
        <v>22</v>
      </c>
      <c r="E163" s="27" t="s">
        <v>23</v>
      </c>
      <c r="F163" s="27" t="s">
        <v>24</v>
      </c>
      <c r="G163" s="28" t="s">
        <v>25</v>
      </c>
    </row>
    <row r="164" spans="1:7" s="76" customFormat="1" ht="18.75" customHeight="1">
      <c r="A164" s="87" t="s">
        <v>203</v>
      </c>
      <c r="B164" s="87">
        <v>2</v>
      </c>
      <c r="C164" s="88">
        <v>52</v>
      </c>
      <c r="D164" s="88">
        <v>11</v>
      </c>
      <c r="E164" s="88">
        <v>207</v>
      </c>
      <c r="F164" s="88">
        <v>5</v>
      </c>
      <c r="G164" s="89">
        <v>22.3</v>
      </c>
    </row>
    <row r="165" spans="1:7" s="76" customFormat="1" ht="18.75" customHeight="1">
      <c r="A165" s="87" t="s">
        <v>204</v>
      </c>
      <c r="B165" s="87">
        <v>1</v>
      </c>
      <c r="C165" s="88">
        <v>15</v>
      </c>
      <c r="D165" s="88">
        <v>12</v>
      </c>
      <c r="E165" s="88">
        <v>256</v>
      </c>
      <c r="F165" s="88">
        <v>6</v>
      </c>
      <c r="G165" s="89">
        <v>25</v>
      </c>
    </row>
    <row r="166" spans="1:7" s="76" customFormat="1" ht="18.75" customHeight="1">
      <c r="A166" s="87" t="s">
        <v>15</v>
      </c>
      <c r="B166" s="87">
        <v>2</v>
      </c>
      <c r="C166" s="88">
        <v>18</v>
      </c>
      <c r="D166" s="88">
        <v>12</v>
      </c>
      <c r="E166" s="88">
        <v>264</v>
      </c>
      <c r="F166" s="88">
        <v>6</v>
      </c>
      <c r="G166" s="89">
        <v>30</v>
      </c>
    </row>
    <row r="167" spans="1:9" s="34" customFormat="1" ht="30" customHeight="1">
      <c r="A167" s="25" t="s">
        <v>42</v>
      </c>
      <c r="B167" s="32">
        <f>SUM(B164:B166)</f>
        <v>5</v>
      </c>
      <c r="C167" s="32">
        <f>SUM(C164:C166)</f>
        <v>85</v>
      </c>
      <c r="D167" s="32">
        <f>SUM(D164:D166)/3</f>
        <v>11.666666666666666</v>
      </c>
      <c r="E167" s="32">
        <f>SUM(E164:E166)/3</f>
        <v>242.33333333333334</v>
      </c>
      <c r="F167" s="32">
        <f>SUM(F164:F166)/3</f>
        <v>5.666666666666667</v>
      </c>
      <c r="G167" s="32">
        <v>25.5</v>
      </c>
      <c r="I167" s="24"/>
    </row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="29" customFormat="1" ht="12.75"/>
    <row r="321" s="29" customFormat="1" ht="12.75"/>
    <row r="322" s="29" customFormat="1" ht="12.75"/>
    <row r="323" s="29" customFormat="1" ht="12.75"/>
    <row r="324" s="29" customFormat="1" ht="12.75"/>
    <row r="325" s="29" customFormat="1" ht="12.75"/>
    <row r="326" s="29" customFormat="1" ht="12.75"/>
    <row r="327" s="29" customFormat="1" ht="12.75"/>
    <row r="328" s="29" customFormat="1" ht="12.75"/>
    <row r="329" s="29" customFormat="1" ht="12.75"/>
    <row r="330" s="29" customFormat="1" ht="12.75"/>
    <row r="331" s="29" customFormat="1" ht="12.75"/>
    <row r="332" s="29" customFormat="1" ht="12.75"/>
    <row r="333" s="29" customFormat="1" ht="12.75"/>
    <row r="334" s="29" customFormat="1" ht="12.75"/>
    <row r="335" s="29" customFormat="1" ht="12.75"/>
    <row r="336" s="29" customFormat="1" ht="12.75"/>
    <row r="337" s="29" customFormat="1" ht="12.75"/>
    <row r="338" s="29" customFormat="1" ht="12.75"/>
    <row r="339" s="29" customFormat="1" ht="12.75"/>
    <row r="340" s="29" customFormat="1" ht="12.75"/>
    <row r="341" s="29" customFormat="1" ht="12.75"/>
  </sheetData>
  <mergeCells count="58">
    <mergeCell ref="B160:G160"/>
    <mergeCell ref="A161:A163"/>
    <mergeCell ref="B161:G161"/>
    <mergeCell ref="B162:B163"/>
    <mergeCell ref="C162:C163"/>
    <mergeCell ref="D162:G162"/>
    <mergeCell ref="B105:G105"/>
    <mergeCell ref="B120:G120"/>
    <mergeCell ref="B132:G132"/>
    <mergeCell ref="B148:G148"/>
    <mergeCell ref="A149:A151"/>
    <mergeCell ref="B149:G149"/>
    <mergeCell ref="B150:B151"/>
    <mergeCell ref="C150:C151"/>
    <mergeCell ref="D150:G150"/>
    <mergeCell ref="A133:A135"/>
    <mergeCell ref="B133:G133"/>
    <mergeCell ref="B134:B135"/>
    <mergeCell ref="C134:C135"/>
    <mergeCell ref="D134:G134"/>
    <mergeCell ref="A121:A123"/>
    <mergeCell ref="B121:G121"/>
    <mergeCell ref="B122:B123"/>
    <mergeCell ref="C122:C123"/>
    <mergeCell ref="D122:G122"/>
    <mergeCell ref="A106:A108"/>
    <mergeCell ref="B106:G106"/>
    <mergeCell ref="B107:B108"/>
    <mergeCell ref="C107:C108"/>
    <mergeCell ref="D107:G107"/>
    <mergeCell ref="B91:G91"/>
    <mergeCell ref="A92:A94"/>
    <mergeCell ref="B92:G92"/>
    <mergeCell ref="B93:B94"/>
    <mergeCell ref="C93:C94"/>
    <mergeCell ref="D93:G93"/>
    <mergeCell ref="B74:G74"/>
    <mergeCell ref="A75:A77"/>
    <mergeCell ref="B75:G75"/>
    <mergeCell ref="B76:B77"/>
    <mergeCell ref="C76:C77"/>
    <mergeCell ref="D76:G76"/>
    <mergeCell ref="B1:I1"/>
    <mergeCell ref="B60:G60"/>
    <mergeCell ref="A61:A63"/>
    <mergeCell ref="B61:G61"/>
    <mergeCell ref="B62:B63"/>
    <mergeCell ref="C62:C63"/>
    <mergeCell ref="D62:G62"/>
    <mergeCell ref="B2:I2"/>
    <mergeCell ref="A48:I48"/>
    <mergeCell ref="A50:A52"/>
    <mergeCell ref="A2:A3"/>
    <mergeCell ref="B49:G49"/>
    <mergeCell ref="B50:G50"/>
    <mergeCell ref="D51:G51"/>
    <mergeCell ref="B51:B52"/>
    <mergeCell ref="C51:C52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4" manualBreakCount="4">
    <brk id="73" max="255" man="1"/>
    <brk id="104" max="255" man="1"/>
    <brk id="131" max="255" man="1"/>
    <brk id="1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zoomScale="75" zoomScaleNormal="75" workbookViewId="0" topLeftCell="A1">
      <selection activeCell="A1" sqref="A1:I114"/>
    </sheetView>
  </sheetViews>
  <sheetFormatPr defaultColWidth="9.140625" defaultRowHeight="12.75"/>
  <cols>
    <col min="1" max="1" width="22.28125" style="77" customWidth="1"/>
    <col min="2" max="2" width="9.140625" style="77" customWidth="1"/>
    <col min="3" max="3" width="10.28125" style="77" customWidth="1"/>
    <col min="4" max="4" width="10.57421875" style="77" customWidth="1"/>
    <col min="5" max="5" width="10.00390625" style="77" customWidth="1"/>
    <col min="6" max="16384" width="9.140625" style="77" customWidth="1"/>
  </cols>
  <sheetData>
    <row r="1" spans="1:13" s="35" customFormat="1" ht="48" customHeight="1">
      <c r="A1" s="1" t="s">
        <v>128</v>
      </c>
      <c r="B1" s="113" t="s">
        <v>126</v>
      </c>
      <c r="C1" s="113"/>
      <c r="D1" s="113"/>
      <c r="E1" s="113"/>
      <c r="F1" s="113"/>
      <c r="G1" s="113"/>
      <c r="H1" s="113"/>
      <c r="I1" s="113"/>
      <c r="J1" s="2"/>
      <c r="K1" s="2"/>
      <c r="L1" s="2"/>
      <c r="M1" s="2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35" customFormat="1" ht="15" customHeight="1">
      <c r="A4" s="10" t="s">
        <v>7</v>
      </c>
      <c r="B4" s="14">
        <f>B76</f>
        <v>0</v>
      </c>
      <c r="C4" s="15">
        <f aca="true" t="shared" si="0" ref="C4:C13">B4/$B$13*100</f>
        <v>0</v>
      </c>
      <c r="D4" s="14">
        <f>C76</f>
        <v>0</v>
      </c>
      <c r="E4" s="15">
        <v>0</v>
      </c>
      <c r="F4" s="39">
        <f>D76</f>
        <v>0</v>
      </c>
      <c r="G4" s="40">
        <f>E76</f>
        <v>0</v>
      </c>
      <c r="H4" s="40">
        <f>F76</f>
        <v>0</v>
      </c>
      <c r="I4" s="40">
        <f>G76</f>
        <v>0</v>
      </c>
    </row>
    <row r="5" spans="1:9" s="35" customFormat="1" ht="15" customHeight="1">
      <c r="A5" s="10" t="s">
        <v>8</v>
      </c>
      <c r="B5" s="14">
        <f>B54</f>
        <v>5</v>
      </c>
      <c r="C5" s="15">
        <f t="shared" si="0"/>
        <v>19.230769230769234</v>
      </c>
      <c r="D5" s="14">
        <f>C54</f>
        <v>57</v>
      </c>
      <c r="E5" s="15">
        <f aca="true" t="shared" si="1" ref="E5:E13">D5/$D$13*100</f>
        <v>12.808988764044942</v>
      </c>
      <c r="F5" s="42">
        <f>D54</f>
        <v>10</v>
      </c>
      <c r="G5" s="43">
        <f>E54</f>
        <v>196</v>
      </c>
      <c r="H5" s="43">
        <f>F54</f>
        <v>4.333333333333333</v>
      </c>
      <c r="I5" s="43">
        <f>G54</f>
        <v>20.666666666666668</v>
      </c>
    </row>
    <row r="6" spans="1:9" s="35" customFormat="1" ht="15" customHeight="1">
      <c r="A6" s="10" t="s">
        <v>9</v>
      </c>
      <c r="B6" s="14">
        <f>B65</f>
        <v>6</v>
      </c>
      <c r="C6" s="15">
        <f t="shared" si="0"/>
        <v>23.076923076923077</v>
      </c>
      <c r="D6" s="14">
        <f>C65</f>
        <v>117</v>
      </c>
      <c r="E6" s="15">
        <f t="shared" si="1"/>
        <v>26.29213483146067</v>
      </c>
      <c r="F6" s="42">
        <f>D65</f>
        <v>10.416666666666666</v>
      </c>
      <c r="G6" s="42">
        <f>E65</f>
        <v>200</v>
      </c>
      <c r="H6" s="42">
        <f>F65</f>
        <v>5</v>
      </c>
      <c r="I6" s="42">
        <f>G65</f>
        <v>24.25</v>
      </c>
    </row>
    <row r="7" spans="1:9" s="35" customFormat="1" ht="15" customHeight="1">
      <c r="A7" s="10" t="s">
        <v>10</v>
      </c>
      <c r="B7" s="14">
        <f>B75</f>
        <v>3</v>
      </c>
      <c r="C7" s="15">
        <f t="shared" si="0"/>
        <v>11.538461538461538</v>
      </c>
      <c r="D7" s="14">
        <f>C75</f>
        <v>59</v>
      </c>
      <c r="E7" s="15">
        <f t="shared" si="1"/>
        <v>13.258426966292136</v>
      </c>
      <c r="F7" s="42">
        <f>D75</f>
        <v>10.666666666666666</v>
      </c>
      <c r="G7" s="42">
        <f>E75</f>
        <v>205.33333333333334</v>
      </c>
      <c r="H7" s="42">
        <f>F75</f>
        <v>5</v>
      </c>
      <c r="I7" s="42">
        <f>G75</f>
        <v>22.5</v>
      </c>
    </row>
    <row r="8" spans="1:9" s="35" customFormat="1" ht="15" customHeight="1">
      <c r="A8" s="10" t="s">
        <v>11</v>
      </c>
      <c r="B8" s="14">
        <f>B88</f>
        <v>7</v>
      </c>
      <c r="C8" s="15">
        <f t="shared" si="0"/>
        <v>26.923076923076923</v>
      </c>
      <c r="D8" s="14">
        <f>C88</f>
        <v>113</v>
      </c>
      <c r="E8" s="15">
        <f t="shared" si="1"/>
        <v>25.39325842696629</v>
      </c>
      <c r="F8" s="42">
        <f>D88</f>
        <v>10.333333333333334</v>
      </c>
      <c r="G8" s="42">
        <f>E88</f>
        <v>171.83333333333334</v>
      </c>
      <c r="H8" s="42">
        <f>F88</f>
        <v>4.5</v>
      </c>
      <c r="I8" s="42">
        <f>G88</f>
        <v>21.833333333333332</v>
      </c>
    </row>
    <row r="9" spans="1:9" s="35" customFormat="1" ht="15" customHeight="1">
      <c r="A9" s="10" t="s">
        <v>12</v>
      </c>
      <c r="B9" s="14">
        <f>B99</f>
        <v>3</v>
      </c>
      <c r="C9" s="15">
        <f t="shared" si="0"/>
        <v>11.538461538461538</v>
      </c>
      <c r="D9" s="14">
        <f>C99</f>
        <v>42</v>
      </c>
      <c r="E9" s="15">
        <f t="shared" si="1"/>
        <v>9.438202247191011</v>
      </c>
      <c r="F9" s="42">
        <f>D99</f>
        <v>10.5</v>
      </c>
      <c r="G9" s="42">
        <f>E99</f>
        <v>157.5</v>
      </c>
      <c r="H9" s="42">
        <f>F99</f>
        <v>4</v>
      </c>
      <c r="I9" s="42">
        <f>G99</f>
        <v>20</v>
      </c>
    </row>
    <row r="10" spans="1:9" s="35" customFormat="1" ht="15" customHeight="1">
      <c r="A10" s="10" t="s">
        <v>13</v>
      </c>
      <c r="B10" s="14">
        <f>B108</f>
        <v>2</v>
      </c>
      <c r="C10" s="15">
        <f t="shared" si="0"/>
        <v>7.6923076923076925</v>
      </c>
      <c r="D10" s="14">
        <f>C108</f>
        <v>57</v>
      </c>
      <c r="E10" s="15">
        <f t="shared" si="1"/>
        <v>12.808988764044942</v>
      </c>
      <c r="F10" s="42">
        <f>D108</f>
        <v>10</v>
      </c>
      <c r="G10" s="42">
        <f>E108</f>
        <v>186.5</v>
      </c>
      <c r="H10" s="42">
        <f>F108</f>
        <v>5</v>
      </c>
      <c r="I10" s="42">
        <f>G108</f>
        <v>27.5</v>
      </c>
    </row>
    <row r="11" spans="1:9" s="35" customFormat="1" ht="15" customHeight="1">
      <c r="A11" s="10" t="s">
        <v>14</v>
      </c>
      <c r="B11" s="14">
        <v>0</v>
      </c>
      <c r="C11" s="15">
        <v>0</v>
      </c>
      <c r="D11" s="14">
        <v>0</v>
      </c>
      <c r="E11" s="15">
        <v>0</v>
      </c>
      <c r="F11" s="42">
        <v>0</v>
      </c>
      <c r="G11" s="43">
        <v>0</v>
      </c>
      <c r="H11" s="43">
        <v>0</v>
      </c>
      <c r="I11" s="43">
        <v>0</v>
      </c>
    </row>
    <row r="12" spans="1:9" s="35" customFormat="1" ht="15" customHeight="1">
      <c r="A12" s="10" t="s">
        <v>15</v>
      </c>
      <c r="B12" s="14">
        <v>0</v>
      </c>
      <c r="C12" s="15">
        <v>0</v>
      </c>
      <c r="D12" s="14">
        <v>0</v>
      </c>
      <c r="E12" s="15">
        <v>0</v>
      </c>
      <c r="F12" s="44">
        <v>0</v>
      </c>
      <c r="G12" s="45">
        <v>0</v>
      </c>
      <c r="H12" s="45">
        <v>0</v>
      </c>
      <c r="I12" s="45">
        <v>0</v>
      </c>
    </row>
    <row r="13" spans="1:9" s="35" customFormat="1" ht="18.75" customHeight="1" thickBot="1">
      <c r="A13" s="20" t="s">
        <v>16</v>
      </c>
      <c r="B13" s="21">
        <f>SUM(B4:B12)</f>
        <v>26</v>
      </c>
      <c r="C13" s="22">
        <f t="shared" si="0"/>
        <v>100</v>
      </c>
      <c r="D13" s="21">
        <f>SUM(D4:D12)</f>
        <v>445</v>
      </c>
      <c r="E13" s="22">
        <f t="shared" si="1"/>
        <v>100</v>
      </c>
      <c r="F13" s="46">
        <f>SUM(F4:F12)/6</f>
        <v>10.319444444444445</v>
      </c>
      <c r="G13" s="46">
        <f>SUM(G4:G12)/6</f>
        <v>186.19444444444446</v>
      </c>
      <c r="H13" s="46">
        <f>SUM(H4:H12)/6</f>
        <v>4.638888888888888</v>
      </c>
      <c r="I13" s="46">
        <f>SUM(I4:I12)/6</f>
        <v>22.791666666666668</v>
      </c>
    </row>
    <row r="15" ht="12.75">
      <c r="A15" s="77" t="s">
        <v>182</v>
      </c>
    </row>
    <row r="17" s="76" customFormat="1" ht="12.75"/>
    <row r="18" spans="3:4" s="76" customFormat="1" ht="12.75">
      <c r="C18" s="91"/>
      <c r="D18" s="91" t="s">
        <v>97</v>
      </c>
    </row>
    <row r="19" spans="3:4" s="76" customFormat="1" ht="12.75">
      <c r="C19" s="52" t="s">
        <v>7</v>
      </c>
      <c r="D19" s="91">
        <v>0</v>
      </c>
    </row>
    <row r="20" spans="3:4" s="76" customFormat="1" ht="12.75">
      <c r="C20" s="52" t="s">
        <v>8</v>
      </c>
      <c r="D20" s="91">
        <v>5</v>
      </c>
    </row>
    <row r="21" spans="3:4" s="76" customFormat="1" ht="12.75">
      <c r="C21" s="52" t="s">
        <v>9</v>
      </c>
      <c r="D21" s="91">
        <v>6</v>
      </c>
    </row>
    <row r="22" spans="3:4" s="76" customFormat="1" ht="12.75">
      <c r="C22" s="52" t="s">
        <v>10</v>
      </c>
      <c r="D22" s="91">
        <v>3</v>
      </c>
    </row>
    <row r="23" spans="3:4" s="76" customFormat="1" ht="12.75">
      <c r="C23" s="52" t="s">
        <v>11</v>
      </c>
      <c r="D23" s="91">
        <v>7</v>
      </c>
    </row>
    <row r="24" spans="3:4" s="76" customFormat="1" ht="12.75">
      <c r="C24" s="52" t="s">
        <v>12</v>
      </c>
      <c r="D24" s="91">
        <v>3</v>
      </c>
    </row>
    <row r="25" spans="3:4" s="76" customFormat="1" ht="12.75">
      <c r="C25" s="52" t="s">
        <v>13</v>
      </c>
      <c r="D25" s="91">
        <v>2</v>
      </c>
    </row>
    <row r="26" spans="3:4" s="76" customFormat="1" ht="12.75">
      <c r="C26" s="52" t="s">
        <v>14</v>
      </c>
      <c r="D26" s="91">
        <v>0</v>
      </c>
    </row>
    <row r="27" spans="3:4" s="76" customFormat="1" ht="12.75">
      <c r="C27" s="52" t="s">
        <v>15</v>
      </c>
      <c r="D27" s="91">
        <v>0</v>
      </c>
    </row>
    <row r="28" s="76" customFormat="1" ht="12.75"/>
    <row r="29" s="76" customFormat="1" ht="12.75"/>
    <row r="30" s="76" customFormat="1" ht="12.75"/>
    <row r="31" s="76" customFormat="1" ht="12.75"/>
    <row r="32" s="76" customFormat="1" ht="12.75"/>
    <row r="33" s="76" customFormat="1" ht="12.75"/>
    <row r="34" s="76" customFormat="1" ht="12.75"/>
    <row r="35" s="76" customFormat="1" ht="12.75"/>
    <row r="36" s="76" customFormat="1" ht="12.75"/>
    <row r="37" s="76" customFormat="1" ht="12.75"/>
    <row r="38" s="76" customFormat="1" ht="12.75"/>
    <row r="39" s="76" customFormat="1" ht="12.75"/>
    <row r="40" s="76" customFormat="1" ht="12.75"/>
    <row r="41" spans="1:9" s="24" customFormat="1" ht="38.25" customHeight="1">
      <c r="A41" s="111" t="s">
        <v>17</v>
      </c>
      <c r="B41" s="111"/>
      <c r="C41" s="111"/>
      <c r="D41" s="111"/>
      <c r="E41" s="111"/>
      <c r="F41" s="111"/>
      <c r="G41" s="111"/>
      <c r="H41" s="111"/>
      <c r="I41" s="111"/>
    </row>
    <row r="42" s="76" customFormat="1" ht="12.75"/>
    <row r="44" spans="1:7" s="24" customFormat="1" ht="52.5" customHeight="1">
      <c r="A44" s="25" t="s">
        <v>165</v>
      </c>
      <c r="B44" s="119" t="s">
        <v>166</v>
      </c>
      <c r="C44" s="120"/>
      <c r="D44" s="120"/>
      <c r="E44" s="120"/>
      <c r="F44" s="120"/>
      <c r="G44" s="121"/>
    </row>
    <row r="45" s="76" customFormat="1" ht="12.75"/>
    <row r="46" s="76" customFormat="1" ht="12.75"/>
    <row r="47" spans="1:7" s="74" customFormat="1" ht="52.5" customHeight="1">
      <c r="A47" s="25" t="s">
        <v>127</v>
      </c>
      <c r="B47" s="115" t="s">
        <v>125</v>
      </c>
      <c r="C47" s="116"/>
      <c r="D47" s="116"/>
      <c r="E47" s="116"/>
      <c r="F47" s="116"/>
      <c r="G47" s="117"/>
    </row>
    <row r="48" spans="1:7" s="75" customFormat="1" ht="16.5" customHeight="1">
      <c r="A48" s="109" t="s">
        <v>19</v>
      </c>
      <c r="B48" s="109" t="s">
        <v>2</v>
      </c>
      <c r="C48" s="109"/>
      <c r="D48" s="109"/>
      <c r="E48" s="109"/>
      <c r="F48" s="109"/>
      <c r="G48" s="109"/>
    </row>
    <row r="49" spans="1:7" s="76" customFormat="1" ht="16.5" customHeight="1">
      <c r="A49" s="109"/>
      <c r="B49" s="105" t="s">
        <v>3</v>
      </c>
      <c r="C49" s="105" t="s">
        <v>20</v>
      </c>
      <c r="D49" s="118" t="s">
        <v>21</v>
      </c>
      <c r="E49" s="118"/>
      <c r="F49" s="118"/>
      <c r="G49" s="118"/>
    </row>
    <row r="50" spans="1:7" s="76" customFormat="1" ht="44.25" customHeight="1">
      <c r="A50" s="109"/>
      <c r="B50" s="105"/>
      <c r="C50" s="105"/>
      <c r="D50" s="56" t="s">
        <v>22</v>
      </c>
      <c r="E50" s="56" t="s">
        <v>23</v>
      </c>
      <c r="F50" s="56" t="s">
        <v>24</v>
      </c>
      <c r="G50" s="57" t="s">
        <v>59</v>
      </c>
    </row>
    <row r="51" spans="1:7" s="76" customFormat="1" ht="18.75" customHeight="1">
      <c r="A51" s="87" t="s">
        <v>123</v>
      </c>
      <c r="B51" s="87">
        <v>1</v>
      </c>
      <c r="C51" s="88">
        <v>9</v>
      </c>
      <c r="D51" s="88">
        <v>10</v>
      </c>
      <c r="E51" s="88">
        <v>197</v>
      </c>
      <c r="F51" s="88">
        <v>5</v>
      </c>
      <c r="G51" s="89">
        <v>27</v>
      </c>
    </row>
    <row r="52" spans="1:7" s="76" customFormat="1" ht="18.75" customHeight="1">
      <c r="A52" s="87" t="s">
        <v>124</v>
      </c>
      <c r="B52" s="87">
        <v>1</v>
      </c>
      <c r="C52" s="88">
        <v>16</v>
      </c>
      <c r="D52" s="88">
        <v>10</v>
      </c>
      <c r="E52" s="88">
        <v>194</v>
      </c>
      <c r="F52" s="88">
        <v>3</v>
      </c>
      <c r="G52" s="89">
        <v>13</v>
      </c>
    </row>
    <row r="53" spans="1:7" s="76" customFormat="1" ht="18.75" customHeight="1">
      <c r="A53" s="87" t="s">
        <v>8</v>
      </c>
      <c r="B53" s="87">
        <v>3</v>
      </c>
      <c r="C53" s="88">
        <v>32</v>
      </c>
      <c r="D53" s="88">
        <v>10</v>
      </c>
      <c r="E53" s="88">
        <v>197</v>
      </c>
      <c r="F53" s="88">
        <v>5</v>
      </c>
      <c r="G53" s="89">
        <v>22</v>
      </c>
    </row>
    <row r="54" spans="1:9" s="81" customFormat="1" ht="25.5" customHeight="1">
      <c r="A54" s="30" t="s">
        <v>28</v>
      </c>
      <c r="B54" s="78">
        <f>SUM(B51:B53)</f>
        <v>5</v>
      </c>
      <c r="C54" s="79">
        <f>SUM(C51:C53)</f>
        <v>57</v>
      </c>
      <c r="D54" s="80">
        <f>SUM(D51:D53)/3</f>
        <v>10</v>
      </c>
      <c r="E54" s="80">
        <f>SUM(E51:E53)/3</f>
        <v>196</v>
      </c>
      <c r="F54" s="80">
        <f>SUM(F51:F53)/3</f>
        <v>4.333333333333333</v>
      </c>
      <c r="G54" s="80">
        <f>SUM(G51:G53)/3</f>
        <v>20.666666666666668</v>
      </c>
      <c r="I54" s="76"/>
    </row>
    <row r="55" s="76" customFormat="1" ht="12.75"/>
    <row r="56" s="76" customFormat="1" ht="12.75"/>
    <row r="57" spans="1:7" s="24" customFormat="1" ht="52.5" customHeight="1">
      <c r="A57" s="25" t="s">
        <v>134</v>
      </c>
      <c r="B57" s="102" t="s">
        <v>160</v>
      </c>
      <c r="C57" s="102"/>
      <c r="D57" s="102"/>
      <c r="E57" s="102"/>
      <c r="F57" s="102"/>
      <c r="G57" s="102"/>
    </row>
    <row r="58" spans="1:7" s="26" customFormat="1" ht="36" customHeight="1">
      <c r="A58" s="109" t="s">
        <v>19</v>
      </c>
      <c r="B58" s="103" t="s">
        <v>2</v>
      </c>
      <c r="C58" s="103"/>
      <c r="D58" s="103"/>
      <c r="E58" s="103"/>
      <c r="F58" s="103"/>
      <c r="G58" s="103"/>
    </row>
    <row r="59" spans="1:7" s="55" customFormat="1" ht="16.5" customHeight="1">
      <c r="A59" s="109"/>
      <c r="B59" s="105" t="s">
        <v>3</v>
      </c>
      <c r="C59" s="105" t="s">
        <v>20</v>
      </c>
      <c r="D59" s="104" t="s">
        <v>21</v>
      </c>
      <c r="E59" s="104"/>
      <c r="F59" s="104"/>
      <c r="G59" s="104"/>
    </row>
    <row r="60" spans="1:7" s="54" customFormat="1" ht="39" customHeight="1">
      <c r="A60" s="109"/>
      <c r="B60" s="105"/>
      <c r="C60" s="105"/>
      <c r="D60" s="56" t="s">
        <v>22</v>
      </c>
      <c r="E60" s="56" t="s">
        <v>23</v>
      </c>
      <c r="F60" s="56" t="s">
        <v>24</v>
      </c>
      <c r="G60" s="57" t="s">
        <v>59</v>
      </c>
    </row>
    <row r="61" spans="1:7" s="76" customFormat="1" ht="18.75" customHeight="1">
      <c r="A61" s="87" t="s">
        <v>135</v>
      </c>
      <c r="B61" s="87">
        <v>1</v>
      </c>
      <c r="C61" s="88">
        <v>16</v>
      </c>
      <c r="D61" s="88">
        <v>10</v>
      </c>
      <c r="E61" s="88">
        <v>197</v>
      </c>
      <c r="F61" s="88">
        <v>5</v>
      </c>
      <c r="G61" s="89">
        <v>25</v>
      </c>
    </row>
    <row r="62" spans="1:7" s="76" customFormat="1" ht="18.75" customHeight="1">
      <c r="A62" s="87" t="s">
        <v>136</v>
      </c>
      <c r="B62" s="87">
        <v>1</v>
      </c>
      <c r="C62" s="88">
        <v>37</v>
      </c>
      <c r="D62" s="88">
        <v>11</v>
      </c>
      <c r="E62" s="88">
        <v>221</v>
      </c>
      <c r="F62" s="88">
        <v>5</v>
      </c>
      <c r="G62" s="89">
        <v>25</v>
      </c>
    </row>
    <row r="63" spans="1:7" s="76" customFormat="1" ht="18.75" customHeight="1">
      <c r="A63" s="87" t="s">
        <v>138</v>
      </c>
      <c r="B63" s="87">
        <v>1</v>
      </c>
      <c r="C63" s="88">
        <v>16</v>
      </c>
      <c r="D63" s="88">
        <v>11</v>
      </c>
      <c r="E63" s="88">
        <v>185</v>
      </c>
      <c r="F63" s="88">
        <v>5</v>
      </c>
      <c r="G63" s="89">
        <v>20</v>
      </c>
    </row>
    <row r="64" spans="1:7" s="76" customFormat="1" ht="18.75" customHeight="1">
      <c r="A64" s="87" t="s">
        <v>139</v>
      </c>
      <c r="B64" s="87">
        <v>3</v>
      </c>
      <c r="C64" s="88">
        <v>48</v>
      </c>
      <c r="D64" s="88">
        <v>9.666666666666666</v>
      </c>
      <c r="E64" s="88">
        <v>197</v>
      </c>
      <c r="F64" s="88">
        <v>5</v>
      </c>
      <c r="G64" s="89">
        <v>27</v>
      </c>
    </row>
    <row r="65" spans="1:9" s="81" customFormat="1" ht="25.5" customHeight="1">
      <c r="A65" s="25" t="s">
        <v>30</v>
      </c>
      <c r="B65" s="78">
        <v>6</v>
      </c>
      <c r="C65" s="79">
        <v>117</v>
      </c>
      <c r="D65" s="80">
        <v>10.416666666666666</v>
      </c>
      <c r="E65" s="80">
        <v>200</v>
      </c>
      <c r="F65" s="80">
        <v>5</v>
      </c>
      <c r="G65" s="80">
        <v>24.25</v>
      </c>
      <c r="I65" s="76"/>
    </row>
    <row r="66" s="54" customFormat="1" ht="12.75"/>
    <row r="67" s="54" customFormat="1" ht="12.75"/>
    <row r="68" spans="1:7" s="24" customFormat="1" ht="52.5" customHeight="1">
      <c r="A68" s="25" t="s">
        <v>140</v>
      </c>
      <c r="B68" s="102" t="s">
        <v>161</v>
      </c>
      <c r="C68" s="102"/>
      <c r="D68" s="102"/>
      <c r="E68" s="102"/>
      <c r="F68" s="102"/>
      <c r="G68" s="102"/>
    </row>
    <row r="69" spans="1:7" s="26" customFormat="1" ht="36" customHeight="1">
      <c r="A69" s="109" t="s">
        <v>19</v>
      </c>
      <c r="B69" s="103" t="s">
        <v>2</v>
      </c>
      <c r="C69" s="103"/>
      <c r="D69" s="103"/>
      <c r="E69" s="103"/>
      <c r="F69" s="103"/>
      <c r="G69" s="103"/>
    </row>
    <row r="70" spans="1:7" s="55" customFormat="1" ht="16.5" customHeight="1">
      <c r="A70" s="109"/>
      <c r="B70" s="105" t="s">
        <v>3</v>
      </c>
      <c r="C70" s="105" t="s">
        <v>20</v>
      </c>
      <c r="D70" s="104" t="s">
        <v>21</v>
      </c>
      <c r="E70" s="104"/>
      <c r="F70" s="104"/>
      <c r="G70" s="104"/>
    </row>
    <row r="71" spans="1:7" s="54" customFormat="1" ht="45" customHeight="1">
      <c r="A71" s="109"/>
      <c r="B71" s="105"/>
      <c r="C71" s="105"/>
      <c r="D71" s="56" t="s">
        <v>22</v>
      </c>
      <c r="E71" s="56" t="s">
        <v>23</v>
      </c>
      <c r="F71" s="56" t="s">
        <v>24</v>
      </c>
      <c r="G71" s="57" t="s">
        <v>59</v>
      </c>
    </row>
    <row r="72" spans="1:7" s="76" customFormat="1" ht="18.75" customHeight="1">
      <c r="A72" s="87" t="s">
        <v>141</v>
      </c>
      <c r="B72" s="87">
        <v>1</v>
      </c>
      <c r="C72" s="88">
        <v>9</v>
      </c>
      <c r="D72" s="88">
        <v>10</v>
      </c>
      <c r="E72" s="88">
        <v>190</v>
      </c>
      <c r="F72" s="88">
        <v>5</v>
      </c>
      <c r="G72" s="89">
        <v>25</v>
      </c>
    </row>
    <row r="73" spans="1:7" s="76" customFormat="1" ht="18.75" customHeight="1">
      <c r="A73" s="87" t="s">
        <v>142</v>
      </c>
      <c r="B73" s="87">
        <v>1</v>
      </c>
      <c r="C73" s="88">
        <v>25</v>
      </c>
      <c r="D73" s="88">
        <v>11</v>
      </c>
      <c r="E73" s="88">
        <v>214</v>
      </c>
      <c r="F73" s="88">
        <v>5</v>
      </c>
      <c r="G73" s="89">
        <v>20</v>
      </c>
    </row>
    <row r="74" spans="1:7" s="76" customFormat="1" ht="18.75" customHeight="1">
      <c r="A74" s="87" t="s">
        <v>143</v>
      </c>
      <c r="B74" s="87">
        <v>1</v>
      </c>
      <c r="C74" s="88">
        <v>25</v>
      </c>
      <c r="D74" s="88">
        <v>11</v>
      </c>
      <c r="E74" s="88">
        <v>212</v>
      </c>
      <c r="F74" s="88">
        <v>5</v>
      </c>
      <c r="G74" s="90" t="s">
        <v>171</v>
      </c>
    </row>
    <row r="75" spans="1:9" s="81" customFormat="1" ht="25.5" customHeight="1">
      <c r="A75" s="25" t="s">
        <v>32</v>
      </c>
      <c r="B75" s="78">
        <f>SUM(B72:B74)</f>
        <v>3</v>
      </c>
      <c r="C75" s="79">
        <f>SUM(C72:C74)</f>
        <v>59</v>
      </c>
      <c r="D75" s="80">
        <f>SUM(D72:D74)/3</f>
        <v>10.666666666666666</v>
      </c>
      <c r="E75" s="80">
        <f>SUM(E72:E74)/3</f>
        <v>205.33333333333334</v>
      </c>
      <c r="F75" s="80">
        <f>SUM(F72:F74)/3</f>
        <v>5</v>
      </c>
      <c r="G75" s="80">
        <f>SUM(G72:G74)/2</f>
        <v>22.5</v>
      </c>
      <c r="I75" s="76"/>
    </row>
    <row r="76" s="54" customFormat="1" ht="12.75">
      <c r="H76" s="62"/>
    </row>
    <row r="77" s="54" customFormat="1" ht="12.75">
      <c r="H77" s="62"/>
    </row>
    <row r="78" spans="1:7" s="24" customFormat="1" ht="52.5" customHeight="1">
      <c r="A78" s="25" t="s">
        <v>144</v>
      </c>
      <c r="B78" s="102" t="s">
        <v>162</v>
      </c>
      <c r="C78" s="102"/>
      <c r="D78" s="102"/>
      <c r="E78" s="102"/>
      <c r="F78" s="102"/>
      <c r="G78" s="102"/>
    </row>
    <row r="79" spans="1:7" s="26" customFormat="1" ht="36" customHeight="1">
      <c r="A79" s="109" t="s">
        <v>19</v>
      </c>
      <c r="B79" s="103" t="s">
        <v>2</v>
      </c>
      <c r="C79" s="103"/>
      <c r="D79" s="103"/>
      <c r="E79" s="103"/>
      <c r="F79" s="103"/>
      <c r="G79" s="103"/>
    </row>
    <row r="80" spans="1:7" s="55" customFormat="1" ht="16.5" customHeight="1">
      <c r="A80" s="109"/>
      <c r="B80" s="105" t="s">
        <v>3</v>
      </c>
      <c r="C80" s="105" t="s">
        <v>20</v>
      </c>
      <c r="D80" s="104" t="s">
        <v>21</v>
      </c>
      <c r="E80" s="104"/>
      <c r="F80" s="104"/>
      <c r="G80" s="104"/>
    </row>
    <row r="81" spans="1:7" s="54" customFormat="1" ht="45" customHeight="1">
      <c r="A81" s="109"/>
      <c r="B81" s="105"/>
      <c r="C81" s="105"/>
      <c r="D81" s="56" t="s">
        <v>22</v>
      </c>
      <c r="E81" s="56" t="s">
        <v>23</v>
      </c>
      <c r="F81" s="56" t="s">
        <v>24</v>
      </c>
      <c r="G81" s="57" t="s">
        <v>59</v>
      </c>
    </row>
    <row r="82" spans="1:7" s="76" customFormat="1" ht="18.75" customHeight="1">
      <c r="A82" s="87" t="s">
        <v>11</v>
      </c>
      <c r="B82" s="87">
        <v>2</v>
      </c>
      <c r="C82" s="88">
        <v>38</v>
      </c>
      <c r="D82" s="88">
        <v>10</v>
      </c>
      <c r="E82" s="88">
        <v>78</v>
      </c>
      <c r="F82" s="88">
        <v>2</v>
      </c>
      <c r="G82" s="89">
        <v>8</v>
      </c>
    </row>
    <row r="83" spans="1:7" s="76" customFormat="1" ht="18.75" customHeight="1">
      <c r="A83" s="87" t="s">
        <v>188</v>
      </c>
      <c r="B83" s="87">
        <v>1</v>
      </c>
      <c r="C83" s="88">
        <v>18</v>
      </c>
      <c r="D83" s="88">
        <v>10</v>
      </c>
      <c r="E83" s="88">
        <v>194</v>
      </c>
      <c r="F83" s="88">
        <v>5</v>
      </c>
      <c r="G83" s="89">
        <v>23</v>
      </c>
    </row>
    <row r="84" spans="1:7" s="76" customFormat="1" ht="18.75" customHeight="1">
      <c r="A84" s="87" t="s">
        <v>145</v>
      </c>
      <c r="B84" s="87">
        <v>1</v>
      </c>
      <c r="C84" s="88">
        <v>21</v>
      </c>
      <c r="D84" s="88">
        <v>11</v>
      </c>
      <c r="E84" s="88">
        <v>216</v>
      </c>
      <c r="F84" s="88">
        <v>5</v>
      </c>
      <c r="G84" s="89">
        <v>25</v>
      </c>
    </row>
    <row r="85" spans="1:7" s="76" customFormat="1" ht="18.75" customHeight="1">
      <c r="A85" s="87" t="s">
        <v>146</v>
      </c>
      <c r="B85" s="87">
        <v>1</v>
      </c>
      <c r="C85" s="88">
        <v>8</v>
      </c>
      <c r="D85" s="88">
        <v>10</v>
      </c>
      <c r="E85" s="88">
        <v>78</v>
      </c>
      <c r="F85" s="88">
        <v>5</v>
      </c>
      <c r="G85" s="89">
        <v>25</v>
      </c>
    </row>
    <row r="86" spans="1:7" s="76" customFormat="1" ht="18.75" customHeight="1">
      <c r="A86" s="87" t="s">
        <v>148</v>
      </c>
      <c r="B86" s="87">
        <v>1</v>
      </c>
      <c r="C86" s="88">
        <v>12</v>
      </c>
      <c r="D86" s="88">
        <v>10</v>
      </c>
      <c r="E86" s="88">
        <v>250</v>
      </c>
      <c r="F86" s="88">
        <v>5</v>
      </c>
      <c r="G86" s="89">
        <v>25</v>
      </c>
    </row>
    <row r="87" spans="1:7" s="76" customFormat="1" ht="18.75" customHeight="1">
      <c r="A87" s="87" t="s">
        <v>147</v>
      </c>
      <c r="B87" s="87">
        <v>1</v>
      </c>
      <c r="C87" s="88">
        <v>16</v>
      </c>
      <c r="D87" s="88">
        <v>11</v>
      </c>
      <c r="E87" s="88">
        <v>215</v>
      </c>
      <c r="F87" s="88">
        <v>5</v>
      </c>
      <c r="G87" s="89">
        <v>25</v>
      </c>
    </row>
    <row r="88" spans="1:9" s="81" customFormat="1" ht="25.5" customHeight="1">
      <c r="A88" s="25" t="s">
        <v>34</v>
      </c>
      <c r="B88" s="78">
        <v>7</v>
      </c>
      <c r="C88" s="79">
        <v>113</v>
      </c>
      <c r="D88" s="80">
        <v>10.333333333333334</v>
      </c>
      <c r="E88" s="80">
        <v>171.83333333333334</v>
      </c>
      <c r="F88" s="80">
        <v>4.5</v>
      </c>
      <c r="G88" s="80">
        <v>21.833333333333332</v>
      </c>
      <c r="I88" s="76"/>
    </row>
    <row r="89" s="54" customFormat="1" ht="12.75"/>
    <row r="90" s="54" customFormat="1" ht="12.75"/>
    <row r="91" s="54" customFormat="1" ht="12.75"/>
    <row r="92" s="54" customFormat="1" ht="12.75"/>
    <row r="93" spans="1:7" s="24" customFormat="1" ht="52.5" customHeight="1">
      <c r="A93" s="25" t="s">
        <v>149</v>
      </c>
      <c r="B93" s="102" t="s">
        <v>163</v>
      </c>
      <c r="C93" s="102"/>
      <c r="D93" s="102"/>
      <c r="E93" s="102"/>
      <c r="F93" s="102"/>
      <c r="G93" s="102"/>
    </row>
    <row r="94" spans="1:7" s="26" customFormat="1" ht="24.75" customHeight="1">
      <c r="A94" s="109" t="s">
        <v>19</v>
      </c>
      <c r="B94" s="103" t="s">
        <v>2</v>
      </c>
      <c r="C94" s="103"/>
      <c r="D94" s="103"/>
      <c r="E94" s="103"/>
      <c r="F94" s="103"/>
      <c r="G94" s="103"/>
    </row>
    <row r="95" spans="1:7" s="55" customFormat="1" ht="16.5" customHeight="1">
      <c r="A95" s="109"/>
      <c r="B95" s="105" t="s">
        <v>3</v>
      </c>
      <c r="C95" s="105" t="s">
        <v>20</v>
      </c>
      <c r="D95" s="104" t="s">
        <v>21</v>
      </c>
      <c r="E95" s="104"/>
      <c r="F95" s="104"/>
      <c r="G95" s="104"/>
    </row>
    <row r="96" spans="1:7" s="54" customFormat="1" ht="45" customHeight="1">
      <c r="A96" s="109"/>
      <c r="B96" s="105"/>
      <c r="C96" s="105"/>
      <c r="D96" s="56" t="s">
        <v>22</v>
      </c>
      <c r="E96" s="56" t="s">
        <v>23</v>
      </c>
      <c r="F96" s="56" t="s">
        <v>24</v>
      </c>
      <c r="G96" s="57" t="s">
        <v>59</v>
      </c>
    </row>
    <row r="97" spans="1:7" s="76" customFormat="1" ht="18.75" customHeight="1">
      <c r="A97" s="87" t="s">
        <v>12</v>
      </c>
      <c r="B97" s="87">
        <v>2</v>
      </c>
      <c r="C97" s="88">
        <v>30</v>
      </c>
      <c r="D97" s="88">
        <v>10</v>
      </c>
      <c r="E97" s="88">
        <v>110</v>
      </c>
      <c r="F97" s="88">
        <v>3</v>
      </c>
      <c r="G97" s="89">
        <v>15</v>
      </c>
    </row>
    <row r="98" spans="1:7" s="76" customFormat="1" ht="18.75" customHeight="1">
      <c r="A98" s="87" t="s">
        <v>150</v>
      </c>
      <c r="B98" s="87">
        <v>1</v>
      </c>
      <c r="C98" s="88">
        <v>12</v>
      </c>
      <c r="D98" s="88">
        <v>11</v>
      </c>
      <c r="E98" s="88">
        <v>205</v>
      </c>
      <c r="F98" s="88">
        <v>5</v>
      </c>
      <c r="G98" s="89">
        <v>25</v>
      </c>
    </row>
    <row r="99" spans="1:9" s="81" customFormat="1" ht="25.5" customHeight="1">
      <c r="A99" s="25" t="s">
        <v>36</v>
      </c>
      <c r="B99" s="78">
        <f>SUM(B97:B98)</f>
        <v>3</v>
      </c>
      <c r="C99" s="79">
        <f>SUM(C97:C98)</f>
        <v>42</v>
      </c>
      <c r="D99" s="80">
        <f>SUM(D97:D98)/2</f>
        <v>10.5</v>
      </c>
      <c r="E99" s="80">
        <f>SUM(E97:E98)/2</f>
        <v>157.5</v>
      </c>
      <c r="F99" s="80">
        <f>SUM(F97:F98)/2</f>
        <v>4</v>
      </c>
      <c r="G99" s="80">
        <f>SUM(G97:G98)/2</f>
        <v>20</v>
      </c>
      <c r="I99" s="76"/>
    </row>
    <row r="100" s="54" customFormat="1" ht="12.75">
      <c r="I100" s="62"/>
    </row>
    <row r="101" s="54" customFormat="1" ht="12.75"/>
    <row r="102" spans="1:7" s="24" customFormat="1" ht="52.5" customHeight="1">
      <c r="A102" s="25" t="s">
        <v>151</v>
      </c>
      <c r="B102" s="119" t="s">
        <v>164</v>
      </c>
      <c r="C102" s="120"/>
      <c r="D102" s="120"/>
      <c r="E102" s="120"/>
      <c r="F102" s="120"/>
      <c r="G102" s="121"/>
    </row>
    <row r="103" spans="1:7" s="26" customFormat="1" ht="36" customHeight="1">
      <c r="A103" s="109" t="s">
        <v>19</v>
      </c>
      <c r="B103" s="103" t="s">
        <v>2</v>
      </c>
      <c r="C103" s="103"/>
      <c r="D103" s="103"/>
      <c r="E103" s="103"/>
      <c r="F103" s="103"/>
      <c r="G103" s="103"/>
    </row>
    <row r="104" spans="1:7" s="55" customFormat="1" ht="16.5" customHeight="1">
      <c r="A104" s="109"/>
      <c r="B104" s="105" t="s">
        <v>3</v>
      </c>
      <c r="C104" s="105" t="s">
        <v>20</v>
      </c>
      <c r="D104" s="104" t="s">
        <v>21</v>
      </c>
      <c r="E104" s="104"/>
      <c r="F104" s="104"/>
      <c r="G104" s="104"/>
    </row>
    <row r="105" spans="1:7" s="54" customFormat="1" ht="45" customHeight="1">
      <c r="A105" s="109"/>
      <c r="B105" s="105"/>
      <c r="C105" s="105"/>
      <c r="D105" s="56" t="s">
        <v>22</v>
      </c>
      <c r="E105" s="56" t="s">
        <v>23</v>
      </c>
      <c r="F105" s="56" t="s">
        <v>24</v>
      </c>
      <c r="G105" s="57" t="s">
        <v>59</v>
      </c>
    </row>
    <row r="106" spans="1:7" s="76" customFormat="1" ht="18.75" customHeight="1">
      <c r="A106" s="87" t="s">
        <v>152</v>
      </c>
      <c r="B106" s="87">
        <v>1</v>
      </c>
      <c r="C106" s="88">
        <v>32</v>
      </c>
      <c r="D106" s="88">
        <v>11</v>
      </c>
      <c r="E106" s="88">
        <v>196</v>
      </c>
      <c r="F106" s="88">
        <v>5</v>
      </c>
      <c r="G106" s="89">
        <v>25</v>
      </c>
    </row>
    <row r="107" spans="1:7" s="76" customFormat="1" ht="18.75" customHeight="1">
      <c r="A107" s="87" t="s">
        <v>154</v>
      </c>
      <c r="B107" s="87">
        <v>1</v>
      </c>
      <c r="C107" s="88">
        <v>25</v>
      </c>
      <c r="D107" s="88">
        <v>9</v>
      </c>
      <c r="E107" s="88">
        <v>177</v>
      </c>
      <c r="F107" s="88">
        <v>5</v>
      </c>
      <c r="G107" s="89">
        <v>30</v>
      </c>
    </row>
    <row r="108" spans="1:9" s="81" customFormat="1" ht="25.5" customHeight="1">
      <c r="A108" s="25" t="s">
        <v>38</v>
      </c>
      <c r="B108" s="78">
        <f>SUM(B106:B107)</f>
        <v>2</v>
      </c>
      <c r="C108" s="79">
        <f>SUM(C106:C107)</f>
        <v>57</v>
      </c>
      <c r="D108" s="80">
        <f>SUM(D106:D107)/2</f>
        <v>10</v>
      </c>
      <c r="E108" s="80">
        <f>SUM(E106:E107)/2</f>
        <v>186.5</v>
      </c>
      <c r="F108" s="80">
        <f>SUM(F106:F107)/2</f>
        <v>5</v>
      </c>
      <c r="G108" s="80">
        <f>SUM(G106:G107)/2</f>
        <v>27.5</v>
      </c>
      <c r="I108" s="76"/>
    </row>
    <row r="109" s="54" customFormat="1" ht="12.75"/>
    <row r="110" s="54" customFormat="1" ht="12.75"/>
    <row r="111" s="54" customFormat="1" ht="12.75"/>
    <row r="112" spans="1:7" s="24" customFormat="1" ht="52.5" customHeight="1">
      <c r="A112" s="25" t="s">
        <v>156</v>
      </c>
      <c r="B112" s="119" t="s">
        <v>157</v>
      </c>
      <c r="C112" s="120"/>
      <c r="D112" s="120"/>
      <c r="E112" s="120"/>
      <c r="F112" s="120"/>
      <c r="G112" s="121"/>
    </row>
    <row r="113" s="54" customFormat="1" ht="12.75"/>
    <row r="114" spans="1:7" s="24" customFormat="1" ht="52.5" customHeight="1">
      <c r="A114" s="25" t="s">
        <v>158</v>
      </c>
      <c r="B114" s="119" t="s">
        <v>159</v>
      </c>
      <c r="C114" s="120"/>
      <c r="D114" s="120"/>
      <c r="E114" s="120"/>
      <c r="F114" s="120"/>
      <c r="G114" s="121"/>
    </row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="76" customFormat="1" ht="12.75"/>
    <row r="121" s="76" customFormat="1" ht="12.75"/>
    <row r="122" s="76" customFormat="1" ht="12.75"/>
    <row r="123" s="76" customFormat="1" ht="12.75"/>
    <row r="124" s="76" customFormat="1" ht="12.75"/>
    <row r="125" s="76" customFormat="1" ht="12.75"/>
    <row r="126" s="76" customFormat="1" ht="12.75"/>
    <row r="127" s="76" customFormat="1" ht="12.75"/>
    <row r="128" s="76" customFormat="1" ht="12.75"/>
  </sheetData>
  <mergeCells count="43">
    <mergeCell ref="B112:G112"/>
    <mergeCell ref="B114:G114"/>
    <mergeCell ref="B44:G44"/>
    <mergeCell ref="B102:G102"/>
    <mergeCell ref="B93:G93"/>
    <mergeCell ref="B78:G78"/>
    <mergeCell ref="B68:G68"/>
    <mergeCell ref="B57:G57"/>
    <mergeCell ref="A103:A105"/>
    <mergeCell ref="B103:G103"/>
    <mergeCell ref="B104:B105"/>
    <mergeCell ref="C104:C105"/>
    <mergeCell ref="D104:G104"/>
    <mergeCell ref="A94:A96"/>
    <mergeCell ref="B94:G94"/>
    <mergeCell ref="B95:B96"/>
    <mergeCell ref="C95:C96"/>
    <mergeCell ref="D95:G95"/>
    <mergeCell ref="A79:A81"/>
    <mergeCell ref="B79:G79"/>
    <mergeCell ref="B80:B81"/>
    <mergeCell ref="C80:C81"/>
    <mergeCell ref="D80:G80"/>
    <mergeCell ref="A69:A71"/>
    <mergeCell ref="B69:G69"/>
    <mergeCell ref="B70:B71"/>
    <mergeCell ref="C70:C71"/>
    <mergeCell ref="D70:G70"/>
    <mergeCell ref="A58:A60"/>
    <mergeCell ref="B58:G58"/>
    <mergeCell ref="B59:B60"/>
    <mergeCell ref="C59:C60"/>
    <mergeCell ref="D59:G59"/>
    <mergeCell ref="A48:A50"/>
    <mergeCell ref="B48:G48"/>
    <mergeCell ref="B49:B50"/>
    <mergeCell ref="C49:C50"/>
    <mergeCell ref="D49:G49"/>
    <mergeCell ref="B1:I1"/>
    <mergeCell ref="A2:A3"/>
    <mergeCell ref="B2:I2"/>
    <mergeCell ref="B47:G47"/>
    <mergeCell ref="A41:I41"/>
  </mergeCells>
  <printOptions horizontalCentered="1" verticalCentered="1"/>
  <pageMargins left="0" right="0" top="0.3937007874015748" bottom="0.1968503937007874" header="0" footer="0"/>
  <pageSetup horizontalDpi="600" verticalDpi="600" orientation="portrait" paperSize="9" r:id="rId2"/>
  <rowBreaks count="3" manualBreakCount="3">
    <brk id="43" max="255" man="1"/>
    <brk id="67" max="8" man="1"/>
    <brk id="92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2"/>
  <sheetViews>
    <sheetView zoomScale="75" zoomScaleNormal="75" workbookViewId="0" topLeftCell="A1">
      <selection activeCell="A1" sqref="A1:I122"/>
    </sheetView>
  </sheetViews>
  <sheetFormatPr defaultColWidth="9.140625" defaultRowHeight="12.75"/>
  <cols>
    <col min="1" max="1" width="19.7109375" style="0" customWidth="1"/>
    <col min="2" max="2" width="9.00390625" style="0" bestFit="1" customWidth="1"/>
    <col min="3" max="3" width="10.28125" style="0" customWidth="1"/>
    <col min="4" max="4" width="9.00390625" style="0" bestFit="1" customWidth="1"/>
    <col min="5" max="5" width="10.421875" style="0" customWidth="1"/>
    <col min="6" max="6" width="11.28125" style="0" customWidth="1"/>
    <col min="7" max="7" width="10.28125" style="0" customWidth="1"/>
    <col min="8" max="9" width="9.00390625" style="0" bestFit="1" customWidth="1"/>
  </cols>
  <sheetData>
    <row r="1" spans="1:13" s="35" customFormat="1" ht="48" customHeight="1">
      <c r="A1" s="1" t="s">
        <v>56</v>
      </c>
      <c r="B1" s="113" t="s">
        <v>119</v>
      </c>
      <c r="C1" s="113"/>
      <c r="D1" s="113"/>
      <c r="E1" s="113"/>
      <c r="F1" s="113"/>
      <c r="G1" s="113"/>
      <c r="H1" s="113"/>
      <c r="I1" s="113"/>
      <c r="J1" s="2"/>
      <c r="K1" s="2"/>
      <c r="L1" s="2"/>
      <c r="M1" s="2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41" customFormat="1" ht="15" customHeight="1">
      <c r="A4" s="10" t="s">
        <v>7</v>
      </c>
      <c r="B4" s="14">
        <f>B51</f>
        <v>2</v>
      </c>
      <c r="C4" s="15">
        <f aca="true" t="shared" si="0" ref="C4:C13">B4/$B$13*100</f>
        <v>7.6923076923076925</v>
      </c>
      <c r="D4" s="14">
        <f>C51</f>
        <v>37</v>
      </c>
      <c r="E4" s="15">
        <f aca="true" t="shared" si="1" ref="E4:E13">D4/$D$13*100</f>
        <v>6.8014705882352935</v>
      </c>
      <c r="F4" s="39">
        <f>D51</f>
        <v>10.5</v>
      </c>
      <c r="G4" s="40">
        <f>E51</f>
        <v>192.5</v>
      </c>
      <c r="H4" s="40">
        <f>F51</f>
        <v>5</v>
      </c>
      <c r="I4" s="40">
        <f>G51</f>
        <v>23</v>
      </c>
    </row>
    <row r="5" spans="1:9" s="41" customFormat="1" ht="15" customHeight="1">
      <c r="A5" s="10" t="s">
        <v>8</v>
      </c>
      <c r="B5" s="14">
        <f>B62</f>
        <v>9</v>
      </c>
      <c r="C5" s="15">
        <f t="shared" si="0"/>
        <v>34.61538461538461</v>
      </c>
      <c r="D5" s="14">
        <f>C62</f>
        <v>240</v>
      </c>
      <c r="E5" s="15">
        <f t="shared" si="1"/>
        <v>44.11764705882353</v>
      </c>
      <c r="F5" s="42">
        <f>D62</f>
        <v>10.1</v>
      </c>
      <c r="G5" s="43">
        <f>E62</f>
        <v>183.75</v>
      </c>
      <c r="H5" s="43">
        <f>F62</f>
        <v>5</v>
      </c>
      <c r="I5" s="43">
        <f>G62</f>
        <v>21.5</v>
      </c>
    </row>
    <row r="6" spans="1:9" s="41" customFormat="1" ht="15" customHeight="1">
      <c r="A6" s="10" t="s">
        <v>9</v>
      </c>
      <c r="B6" s="14">
        <f>B73</f>
        <v>4</v>
      </c>
      <c r="C6" s="15">
        <f t="shared" si="0"/>
        <v>15.384615384615385</v>
      </c>
      <c r="D6" s="14">
        <f>C73</f>
        <v>66</v>
      </c>
      <c r="E6" s="15">
        <f t="shared" si="1"/>
        <v>12.132352941176471</v>
      </c>
      <c r="F6" s="42">
        <f>D73</f>
        <v>10.5</v>
      </c>
      <c r="G6" s="43">
        <f>E73</f>
        <v>207</v>
      </c>
      <c r="H6" s="43">
        <f>F73</f>
        <v>5</v>
      </c>
      <c r="I6" s="43">
        <f>G73</f>
        <v>26.25</v>
      </c>
    </row>
    <row r="7" spans="1:9" s="41" customFormat="1" ht="15" customHeight="1">
      <c r="A7" s="10" t="s">
        <v>10</v>
      </c>
      <c r="B7" s="14">
        <v>0</v>
      </c>
      <c r="C7" s="15">
        <v>0</v>
      </c>
      <c r="D7" s="14">
        <v>0</v>
      </c>
      <c r="E7" s="15">
        <v>0</v>
      </c>
      <c r="F7" s="42">
        <v>0</v>
      </c>
      <c r="G7" s="43">
        <v>0</v>
      </c>
      <c r="H7" s="43">
        <v>0</v>
      </c>
      <c r="I7" s="43">
        <v>0</v>
      </c>
    </row>
    <row r="8" spans="1:9" s="41" customFormat="1" ht="15" customHeight="1">
      <c r="A8" s="10" t="s">
        <v>11</v>
      </c>
      <c r="B8" s="14">
        <f>B84</f>
        <v>2</v>
      </c>
      <c r="C8" s="15">
        <f t="shared" si="0"/>
        <v>7.6923076923076925</v>
      </c>
      <c r="D8" s="14">
        <f>C84</f>
        <v>26</v>
      </c>
      <c r="E8" s="15">
        <f t="shared" si="1"/>
        <v>4.779411764705882</v>
      </c>
      <c r="F8" s="42">
        <f>D84</f>
        <v>10.5</v>
      </c>
      <c r="G8" s="42">
        <f>E84</f>
        <v>205</v>
      </c>
      <c r="H8" s="42">
        <f>F84</f>
        <v>5</v>
      </c>
      <c r="I8" s="42">
        <f>G84</f>
        <v>23.5</v>
      </c>
    </row>
    <row r="9" spans="1:9" s="41" customFormat="1" ht="15" customHeight="1">
      <c r="A9" s="10" t="s">
        <v>12</v>
      </c>
      <c r="B9" s="14">
        <f>B92</f>
        <v>1</v>
      </c>
      <c r="C9" s="15">
        <f t="shared" si="0"/>
        <v>3.8461538461538463</v>
      </c>
      <c r="D9" s="14">
        <f>C92</f>
        <v>16</v>
      </c>
      <c r="E9" s="15">
        <f t="shared" si="1"/>
        <v>2.941176470588235</v>
      </c>
      <c r="F9" s="42">
        <f>D92</f>
        <v>12</v>
      </c>
      <c r="G9" s="43">
        <f>E92</f>
        <v>220</v>
      </c>
      <c r="H9" s="43">
        <f>F92</f>
        <v>5</v>
      </c>
      <c r="I9" s="43">
        <f>G92</f>
        <v>25</v>
      </c>
    </row>
    <row r="10" spans="1:9" s="41" customFormat="1" ht="15" customHeight="1">
      <c r="A10" s="10" t="s">
        <v>13</v>
      </c>
      <c r="B10" s="14">
        <f>B105</f>
        <v>6</v>
      </c>
      <c r="C10" s="15">
        <f t="shared" si="0"/>
        <v>23.076923076923077</v>
      </c>
      <c r="D10" s="14">
        <f>C105</f>
        <v>101</v>
      </c>
      <c r="E10" s="15">
        <f t="shared" si="1"/>
        <v>18.566176470588236</v>
      </c>
      <c r="F10" s="42">
        <f>D105</f>
        <v>10.8</v>
      </c>
      <c r="G10" s="42">
        <f>E105</f>
        <v>209</v>
      </c>
      <c r="H10" s="42">
        <f>F105</f>
        <v>5</v>
      </c>
      <c r="I10" s="42">
        <f>G105</f>
        <v>24.4</v>
      </c>
    </row>
    <row r="11" spans="1:9" s="41" customFormat="1" ht="15" customHeight="1">
      <c r="A11" s="10" t="s">
        <v>14</v>
      </c>
      <c r="B11" s="14">
        <f>B114</f>
        <v>1</v>
      </c>
      <c r="C11" s="15">
        <f t="shared" si="0"/>
        <v>3.8461538461538463</v>
      </c>
      <c r="D11" s="14">
        <f>C114</f>
        <v>26</v>
      </c>
      <c r="E11" s="15">
        <f t="shared" si="1"/>
        <v>4.779411764705882</v>
      </c>
      <c r="F11" s="42">
        <f>D114</f>
        <v>10</v>
      </c>
      <c r="G11" s="43">
        <f>E114</f>
        <v>197</v>
      </c>
      <c r="H11" s="43">
        <f>F114</f>
        <v>5</v>
      </c>
      <c r="I11" s="43">
        <f>G114</f>
        <v>25</v>
      </c>
    </row>
    <row r="12" spans="1:9" s="41" customFormat="1" ht="15" customHeight="1">
      <c r="A12" s="10" t="s">
        <v>15</v>
      </c>
      <c r="B12" s="14">
        <f>B122</f>
        <v>1</v>
      </c>
      <c r="C12" s="15">
        <f t="shared" si="0"/>
        <v>3.8461538461538463</v>
      </c>
      <c r="D12" s="14">
        <f>C122</f>
        <v>32</v>
      </c>
      <c r="E12" s="15">
        <f t="shared" si="1"/>
        <v>5.88235294117647</v>
      </c>
      <c r="F12" s="44">
        <f>D122</f>
        <v>12</v>
      </c>
      <c r="G12" s="45">
        <f>E122</f>
        <v>227</v>
      </c>
      <c r="H12" s="45">
        <f>F122</f>
        <v>5</v>
      </c>
      <c r="I12" s="45">
        <f>G122</f>
        <v>25</v>
      </c>
    </row>
    <row r="13" spans="1:9" s="35" customFormat="1" ht="18.75" customHeight="1" thickBot="1">
      <c r="A13" s="20" t="s">
        <v>16</v>
      </c>
      <c r="B13" s="21">
        <f>SUM(B4:B12)</f>
        <v>26</v>
      </c>
      <c r="C13" s="22">
        <f t="shared" si="0"/>
        <v>100</v>
      </c>
      <c r="D13" s="21">
        <f>SUM(D4:D12)</f>
        <v>544</v>
      </c>
      <c r="E13" s="22">
        <f t="shared" si="1"/>
        <v>100</v>
      </c>
      <c r="F13" s="46">
        <f>SUM(F4:F12)/8</f>
        <v>10.8</v>
      </c>
      <c r="G13" s="46">
        <f>SUM(G4:G12)/8</f>
        <v>205.15625</v>
      </c>
      <c r="H13" s="46">
        <f>SUM(H4:H12)/8</f>
        <v>5</v>
      </c>
      <c r="I13" s="46">
        <f>SUM(I4:I12)/8</f>
        <v>24.20625</v>
      </c>
    </row>
    <row r="14" spans="1:6" s="49" customFormat="1" ht="12.75">
      <c r="A14" s="47"/>
      <c r="B14" s="48"/>
      <c r="D14" s="48"/>
      <c r="F14" s="48"/>
    </row>
    <row r="15" spans="1:5" ht="27" customHeight="1">
      <c r="A15" s="122" t="s">
        <v>185</v>
      </c>
      <c r="B15" s="122"/>
      <c r="C15" s="122"/>
      <c r="D15" s="122"/>
      <c r="E15" s="122"/>
    </row>
    <row r="20" ht="12.75">
      <c r="E20" t="s">
        <v>57</v>
      </c>
    </row>
    <row r="21" spans="4:5" ht="12.75">
      <c r="D21" s="52" t="s">
        <v>7</v>
      </c>
      <c r="E21" s="53">
        <f aca="true" t="shared" si="2" ref="E21:E29">B4</f>
        <v>2</v>
      </c>
    </row>
    <row r="22" spans="4:5" ht="12.75">
      <c r="D22" s="52" t="s">
        <v>8</v>
      </c>
      <c r="E22" s="53">
        <f t="shared" si="2"/>
        <v>9</v>
      </c>
    </row>
    <row r="23" spans="4:5" ht="12.75">
      <c r="D23" s="52" t="s">
        <v>9</v>
      </c>
      <c r="E23" s="53">
        <f t="shared" si="2"/>
        <v>4</v>
      </c>
    </row>
    <row r="24" spans="4:5" ht="12.75">
      <c r="D24" s="52" t="s">
        <v>10</v>
      </c>
      <c r="E24" s="53">
        <f t="shared" si="2"/>
        <v>0</v>
      </c>
    </row>
    <row r="25" spans="4:5" ht="12.75">
      <c r="D25" s="52" t="s">
        <v>11</v>
      </c>
      <c r="E25" s="53">
        <f t="shared" si="2"/>
        <v>2</v>
      </c>
    </row>
    <row r="26" spans="4:5" ht="12.75">
      <c r="D26" s="52" t="s">
        <v>12</v>
      </c>
      <c r="E26" s="53">
        <f t="shared" si="2"/>
        <v>1</v>
      </c>
    </row>
    <row r="27" spans="4:5" ht="12.75">
      <c r="D27" s="52" t="s">
        <v>13</v>
      </c>
      <c r="E27" s="53">
        <f t="shared" si="2"/>
        <v>6</v>
      </c>
    </row>
    <row r="28" spans="4:5" ht="12.75">
      <c r="D28" s="52" t="s">
        <v>14</v>
      </c>
      <c r="E28" s="53">
        <f t="shared" si="2"/>
        <v>1</v>
      </c>
    </row>
    <row r="29" spans="4:5" ht="12.75">
      <c r="D29" s="52" t="s">
        <v>15</v>
      </c>
      <c r="E29" s="53">
        <f t="shared" si="2"/>
        <v>1</v>
      </c>
    </row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pans="1:9" s="24" customFormat="1" ht="38.25" customHeight="1">
      <c r="A42" s="111" t="s">
        <v>17</v>
      </c>
      <c r="B42" s="111"/>
      <c r="C42" s="111"/>
      <c r="D42" s="111"/>
      <c r="E42" s="111"/>
      <c r="F42" s="111"/>
      <c r="G42" s="111"/>
      <c r="H42" s="111"/>
      <c r="I42" s="111"/>
    </row>
    <row r="43" s="54" customFormat="1" ht="12.75"/>
    <row r="44" s="54" customFormat="1" ht="12.75"/>
    <row r="45" spans="1:7" s="24" customFormat="1" ht="52.5" customHeight="1">
      <c r="A45" s="25" t="s">
        <v>58</v>
      </c>
      <c r="B45" s="102" t="s">
        <v>98</v>
      </c>
      <c r="C45" s="102"/>
      <c r="D45" s="102"/>
      <c r="E45" s="102"/>
      <c r="F45" s="102"/>
      <c r="G45" s="102"/>
    </row>
    <row r="46" spans="1:7" s="26" customFormat="1" ht="36" customHeight="1">
      <c r="A46" s="109" t="s">
        <v>19</v>
      </c>
      <c r="B46" s="103" t="s">
        <v>2</v>
      </c>
      <c r="C46" s="103"/>
      <c r="D46" s="103"/>
      <c r="E46" s="103"/>
      <c r="F46" s="103"/>
      <c r="G46" s="103"/>
    </row>
    <row r="47" spans="1:7" s="55" customFormat="1" ht="16.5" customHeight="1">
      <c r="A47" s="109"/>
      <c r="B47" s="105" t="s">
        <v>3</v>
      </c>
      <c r="C47" s="105" t="s">
        <v>20</v>
      </c>
      <c r="D47" s="104" t="s">
        <v>21</v>
      </c>
      <c r="E47" s="104"/>
      <c r="F47" s="104"/>
      <c r="G47" s="104"/>
    </row>
    <row r="48" spans="1:7" s="54" customFormat="1" ht="39.75" customHeight="1">
      <c r="A48" s="109"/>
      <c r="B48" s="105"/>
      <c r="C48" s="105"/>
      <c r="D48" s="56" t="s">
        <v>22</v>
      </c>
      <c r="E48" s="56" t="s">
        <v>23</v>
      </c>
      <c r="F48" s="56" t="s">
        <v>24</v>
      </c>
      <c r="G48" s="57" t="s">
        <v>59</v>
      </c>
    </row>
    <row r="49" spans="1:7" s="76" customFormat="1" ht="18.75" customHeight="1">
      <c r="A49" s="87" t="s">
        <v>121</v>
      </c>
      <c r="B49" s="87">
        <v>1</v>
      </c>
      <c r="C49" s="88">
        <v>12</v>
      </c>
      <c r="D49" s="88">
        <v>10</v>
      </c>
      <c r="E49" s="88">
        <v>187</v>
      </c>
      <c r="F49" s="88">
        <v>5</v>
      </c>
      <c r="G49" s="89">
        <v>23</v>
      </c>
    </row>
    <row r="50" spans="1:7" s="76" customFormat="1" ht="18.75" customHeight="1">
      <c r="A50" s="87" t="s">
        <v>120</v>
      </c>
      <c r="B50" s="87">
        <v>1</v>
      </c>
      <c r="C50" s="88">
        <v>25</v>
      </c>
      <c r="D50" s="88">
        <v>11</v>
      </c>
      <c r="E50" s="88">
        <v>198</v>
      </c>
      <c r="F50" s="88">
        <v>5</v>
      </c>
      <c r="G50" s="89">
        <v>23</v>
      </c>
    </row>
    <row r="51" spans="1:9" s="34" customFormat="1" ht="25.5" customHeight="1">
      <c r="A51" s="30" t="s">
        <v>26</v>
      </c>
      <c r="B51" s="31">
        <f>SUM(B49:B50)</f>
        <v>2</v>
      </c>
      <c r="C51" s="31">
        <f>SUM(C49:C50)</f>
        <v>37</v>
      </c>
      <c r="D51" s="32">
        <f>SUM(D49:D50)/2</f>
        <v>10.5</v>
      </c>
      <c r="E51" s="32">
        <f>SUM(E49:E50)/2</f>
        <v>192.5</v>
      </c>
      <c r="F51" s="32">
        <f>SUM(F49:F50)/2</f>
        <v>5</v>
      </c>
      <c r="G51" s="32">
        <f>SUM(G49:G50)/2</f>
        <v>23</v>
      </c>
      <c r="I51" s="55"/>
    </row>
    <row r="52" spans="1:9" s="34" customFormat="1" ht="25.5" customHeight="1">
      <c r="A52" s="58"/>
      <c r="B52" s="59"/>
      <c r="C52" s="59"/>
      <c r="D52" s="60"/>
      <c r="E52" s="60"/>
      <c r="F52" s="60"/>
      <c r="G52" s="61"/>
      <c r="I52" s="55"/>
    </row>
    <row r="53" s="54" customFormat="1" ht="12.75"/>
    <row r="54" spans="1:7" s="24" customFormat="1" ht="52.5" customHeight="1">
      <c r="A54" s="25" t="s">
        <v>60</v>
      </c>
      <c r="B54" s="119" t="s">
        <v>99</v>
      </c>
      <c r="C54" s="120"/>
      <c r="D54" s="120"/>
      <c r="E54" s="120"/>
      <c r="F54" s="120"/>
      <c r="G54" s="121"/>
    </row>
    <row r="55" spans="1:7" s="26" customFormat="1" ht="36" customHeight="1">
      <c r="A55" s="109" t="s">
        <v>19</v>
      </c>
      <c r="B55" s="103" t="s">
        <v>2</v>
      </c>
      <c r="C55" s="103"/>
      <c r="D55" s="103"/>
      <c r="E55" s="103"/>
      <c r="F55" s="103"/>
      <c r="G55" s="103"/>
    </row>
    <row r="56" spans="1:7" s="55" customFormat="1" ht="16.5" customHeight="1">
      <c r="A56" s="109"/>
      <c r="B56" s="105" t="s">
        <v>3</v>
      </c>
      <c r="C56" s="105" t="s">
        <v>20</v>
      </c>
      <c r="D56" s="104" t="s">
        <v>21</v>
      </c>
      <c r="E56" s="104"/>
      <c r="F56" s="104"/>
      <c r="G56" s="104"/>
    </row>
    <row r="57" spans="1:7" s="54" customFormat="1" ht="44.25" customHeight="1">
      <c r="A57" s="109"/>
      <c r="B57" s="105"/>
      <c r="C57" s="105"/>
      <c r="D57" s="56" t="s">
        <v>22</v>
      </c>
      <c r="E57" s="56" t="s">
        <v>23</v>
      </c>
      <c r="F57" s="56" t="s">
        <v>24</v>
      </c>
      <c r="G57" s="57" t="s">
        <v>59</v>
      </c>
    </row>
    <row r="58" spans="1:7" s="76" customFormat="1" ht="18.75" customHeight="1">
      <c r="A58" s="87" t="s">
        <v>130</v>
      </c>
      <c r="B58" s="87">
        <v>1</v>
      </c>
      <c r="C58" s="88">
        <v>28</v>
      </c>
      <c r="D58" s="88">
        <v>11</v>
      </c>
      <c r="E58" s="88">
        <v>221</v>
      </c>
      <c r="F58" s="88">
        <v>5</v>
      </c>
      <c r="G58" s="89">
        <v>25</v>
      </c>
    </row>
    <row r="59" spans="1:7" s="76" customFormat="1" ht="18.75" customHeight="1">
      <c r="A59" s="87" t="s">
        <v>129</v>
      </c>
      <c r="B59" s="87">
        <v>1</v>
      </c>
      <c r="C59" s="88">
        <v>9</v>
      </c>
      <c r="D59" s="88">
        <v>10</v>
      </c>
      <c r="E59" s="88">
        <v>220</v>
      </c>
      <c r="F59" s="88">
        <v>5</v>
      </c>
      <c r="G59" s="89">
        <v>25</v>
      </c>
    </row>
    <row r="60" spans="1:7" s="76" customFormat="1" ht="18.75" customHeight="1">
      <c r="A60" s="87" t="s">
        <v>124</v>
      </c>
      <c r="B60" s="87">
        <v>2</v>
      </c>
      <c r="C60" s="88">
        <v>16</v>
      </c>
      <c r="D60" s="88">
        <v>10</v>
      </c>
      <c r="E60" s="88">
        <v>97</v>
      </c>
      <c r="F60" s="88">
        <v>5</v>
      </c>
      <c r="G60" s="89">
        <v>11</v>
      </c>
    </row>
    <row r="61" spans="1:7" s="76" customFormat="1" ht="18.75" customHeight="1">
      <c r="A61" s="87" t="s">
        <v>8</v>
      </c>
      <c r="B61" s="87">
        <v>5</v>
      </c>
      <c r="C61" s="88">
        <v>187</v>
      </c>
      <c r="D61" s="88">
        <v>9.4</v>
      </c>
      <c r="E61" s="88">
        <v>197</v>
      </c>
      <c r="F61" s="88">
        <v>5</v>
      </c>
      <c r="G61" s="89">
        <v>25</v>
      </c>
    </row>
    <row r="62" spans="1:9" s="34" customFormat="1" ht="25.5" customHeight="1">
      <c r="A62" s="25" t="s">
        <v>28</v>
      </c>
      <c r="B62" s="31">
        <f>SUM(B58:B61)</f>
        <v>9</v>
      </c>
      <c r="C62" s="31">
        <f>SUM(C58:C61)</f>
        <v>240</v>
      </c>
      <c r="D62" s="32">
        <f>SUM(D58:D61)/4</f>
        <v>10.1</v>
      </c>
      <c r="E62" s="32">
        <f>SUM(E58:E61)/4</f>
        <v>183.75</v>
      </c>
      <c r="F62" s="32">
        <f>SUM(F58:F61)/4</f>
        <v>5</v>
      </c>
      <c r="G62" s="32">
        <f>SUM(G58:G61)/4</f>
        <v>21.5</v>
      </c>
      <c r="I62" s="55"/>
    </row>
    <row r="63" s="54" customFormat="1" ht="12.75"/>
    <row r="64" s="54" customFormat="1" ht="12.75"/>
    <row r="65" spans="1:7" s="24" customFormat="1" ht="52.5" customHeight="1">
      <c r="A65" s="25" t="s">
        <v>61</v>
      </c>
      <c r="B65" s="119" t="s">
        <v>100</v>
      </c>
      <c r="C65" s="120"/>
      <c r="D65" s="120"/>
      <c r="E65" s="120"/>
      <c r="F65" s="120"/>
      <c r="G65" s="121"/>
    </row>
    <row r="66" spans="1:7" s="26" customFormat="1" ht="36" customHeight="1">
      <c r="A66" s="109" t="s">
        <v>19</v>
      </c>
      <c r="B66" s="103" t="s">
        <v>2</v>
      </c>
      <c r="C66" s="103"/>
      <c r="D66" s="103"/>
      <c r="E66" s="103"/>
      <c r="F66" s="103"/>
      <c r="G66" s="103"/>
    </row>
    <row r="67" spans="1:7" s="55" customFormat="1" ht="16.5" customHeight="1">
      <c r="A67" s="109"/>
      <c r="B67" s="105" t="s">
        <v>3</v>
      </c>
      <c r="C67" s="105" t="s">
        <v>20</v>
      </c>
      <c r="D67" s="104" t="s">
        <v>21</v>
      </c>
      <c r="E67" s="104"/>
      <c r="F67" s="104"/>
      <c r="G67" s="104"/>
    </row>
    <row r="68" spans="1:7" s="54" customFormat="1" ht="45" customHeight="1">
      <c r="A68" s="109"/>
      <c r="B68" s="105"/>
      <c r="C68" s="105"/>
      <c r="D68" s="56" t="s">
        <v>22</v>
      </c>
      <c r="E68" s="56" t="s">
        <v>23</v>
      </c>
      <c r="F68" s="56" t="s">
        <v>24</v>
      </c>
      <c r="G68" s="57" t="s">
        <v>59</v>
      </c>
    </row>
    <row r="69" spans="1:7" s="76" customFormat="1" ht="18.75" customHeight="1">
      <c r="A69" s="87" t="s">
        <v>169</v>
      </c>
      <c r="B69" s="87">
        <v>1</v>
      </c>
      <c r="C69" s="88">
        <v>16</v>
      </c>
      <c r="D69" s="88">
        <v>10</v>
      </c>
      <c r="E69" s="88">
        <v>192</v>
      </c>
      <c r="F69" s="88">
        <v>5</v>
      </c>
      <c r="G69" s="89">
        <v>28</v>
      </c>
    </row>
    <row r="70" spans="1:7" s="76" customFormat="1" ht="18.75" customHeight="1">
      <c r="A70" s="87" t="s">
        <v>137</v>
      </c>
      <c r="B70" s="87">
        <v>1</v>
      </c>
      <c r="C70" s="88">
        <v>16</v>
      </c>
      <c r="D70" s="88">
        <v>11</v>
      </c>
      <c r="E70" s="88">
        <v>215</v>
      </c>
      <c r="F70" s="88">
        <v>5</v>
      </c>
      <c r="G70" s="89">
        <v>22</v>
      </c>
    </row>
    <row r="71" spans="1:7" s="76" customFormat="1" ht="18.75" customHeight="1">
      <c r="A71" s="87" t="s">
        <v>168</v>
      </c>
      <c r="B71" s="87">
        <v>1</v>
      </c>
      <c r="C71" s="88">
        <v>18</v>
      </c>
      <c r="D71" s="88">
        <v>11</v>
      </c>
      <c r="E71" s="88">
        <v>214</v>
      </c>
      <c r="F71" s="88">
        <v>5</v>
      </c>
      <c r="G71" s="89">
        <v>30</v>
      </c>
    </row>
    <row r="72" spans="1:7" s="76" customFormat="1" ht="18.75" customHeight="1">
      <c r="A72" s="87" t="s">
        <v>167</v>
      </c>
      <c r="B72" s="87">
        <v>1</v>
      </c>
      <c r="C72" s="88">
        <v>16</v>
      </c>
      <c r="D72" s="88">
        <v>10</v>
      </c>
      <c r="E72" s="88">
        <v>207</v>
      </c>
      <c r="F72" s="88">
        <v>5</v>
      </c>
      <c r="G72" s="89">
        <v>25</v>
      </c>
    </row>
    <row r="73" spans="1:9" s="34" customFormat="1" ht="25.5" customHeight="1">
      <c r="A73" s="25" t="s">
        <v>30</v>
      </c>
      <c r="B73" s="31">
        <v>4</v>
      </c>
      <c r="C73" s="31">
        <v>66</v>
      </c>
      <c r="D73" s="32">
        <v>10.5</v>
      </c>
      <c r="E73" s="32">
        <v>207</v>
      </c>
      <c r="F73" s="32">
        <v>5</v>
      </c>
      <c r="G73" s="32">
        <v>26.25</v>
      </c>
      <c r="I73" s="55"/>
    </row>
    <row r="74" s="54" customFormat="1" ht="12.75"/>
    <row r="75" s="54" customFormat="1" ht="12.75"/>
    <row r="76" spans="1:7" s="83" customFormat="1" ht="64.5" customHeight="1">
      <c r="A76" s="25" t="s">
        <v>62</v>
      </c>
      <c r="B76" s="115" t="s">
        <v>172</v>
      </c>
      <c r="C76" s="116"/>
      <c r="D76" s="116"/>
      <c r="E76" s="116"/>
      <c r="F76" s="116"/>
      <c r="G76" s="117"/>
    </row>
    <row r="77" s="54" customFormat="1" ht="12.75"/>
    <row r="78" spans="1:7" s="24" customFormat="1" ht="52.5" customHeight="1">
      <c r="A78" s="25" t="s">
        <v>63</v>
      </c>
      <c r="B78" s="119" t="s">
        <v>207</v>
      </c>
      <c r="C78" s="120"/>
      <c r="D78" s="120"/>
      <c r="E78" s="120"/>
      <c r="F78" s="120"/>
      <c r="G78" s="121"/>
    </row>
    <row r="79" spans="1:7" s="26" customFormat="1" ht="36" customHeight="1">
      <c r="A79" s="109" t="s">
        <v>19</v>
      </c>
      <c r="B79" s="103" t="s">
        <v>2</v>
      </c>
      <c r="C79" s="103"/>
      <c r="D79" s="103"/>
      <c r="E79" s="103"/>
      <c r="F79" s="103"/>
      <c r="G79" s="103"/>
    </row>
    <row r="80" spans="1:7" s="55" customFormat="1" ht="16.5" customHeight="1">
      <c r="A80" s="109"/>
      <c r="B80" s="105" t="s">
        <v>3</v>
      </c>
      <c r="C80" s="105" t="s">
        <v>20</v>
      </c>
      <c r="D80" s="104" t="s">
        <v>21</v>
      </c>
      <c r="E80" s="104"/>
      <c r="F80" s="104"/>
      <c r="G80" s="104"/>
    </row>
    <row r="81" spans="1:7" s="54" customFormat="1" ht="39.75" customHeight="1">
      <c r="A81" s="109"/>
      <c r="B81" s="105"/>
      <c r="C81" s="105"/>
      <c r="D81" s="56" t="s">
        <v>22</v>
      </c>
      <c r="E81" s="56" t="s">
        <v>23</v>
      </c>
      <c r="F81" s="56" t="s">
        <v>24</v>
      </c>
      <c r="G81" s="57" t="s">
        <v>59</v>
      </c>
    </row>
    <row r="82" spans="1:7" s="76" customFormat="1" ht="18.75" customHeight="1">
      <c r="A82" s="87" t="s">
        <v>190</v>
      </c>
      <c r="B82" s="87">
        <v>1</v>
      </c>
      <c r="C82" s="88">
        <v>10</v>
      </c>
      <c r="D82" s="88">
        <v>11</v>
      </c>
      <c r="E82" s="88">
        <v>215</v>
      </c>
      <c r="F82" s="88">
        <v>5</v>
      </c>
      <c r="G82" s="89">
        <v>25</v>
      </c>
    </row>
    <row r="83" spans="1:7" s="76" customFormat="1" ht="18.75" customHeight="1">
      <c r="A83" s="87" t="s">
        <v>189</v>
      </c>
      <c r="B83" s="87">
        <v>1</v>
      </c>
      <c r="C83" s="88">
        <v>16</v>
      </c>
      <c r="D83" s="88">
        <v>10</v>
      </c>
      <c r="E83" s="88">
        <v>195</v>
      </c>
      <c r="F83" s="88">
        <v>5</v>
      </c>
      <c r="G83" s="89">
        <v>22</v>
      </c>
    </row>
    <row r="84" spans="1:9" s="34" customFormat="1" ht="25.5" customHeight="1">
      <c r="A84" s="25" t="s">
        <v>34</v>
      </c>
      <c r="B84" s="31">
        <v>2</v>
      </c>
      <c r="C84" s="31">
        <v>26</v>
      </c>
      <c r="D84" s="32">
        <v>10.5</v>
      </c>
      <c r="E84" s="32">
        <v>205</v>
      </c>
      <c r="F84" s="32">
        <v>5</v>
      </c>
      <c r="G84" s="32">
        <v>23.5</v>
      </c>
      <c r="I84" s="55"/>
    </row>
    <row r="85" s="54" customFormat="1" ht="12.75"/>
    <row r="86" s="54" customFormat="1" ht="12.75"/>
    <row r="87" spans="1:7" s="24" customFormat="1" ht="52.5" customHeight="1">
      <c r="A87" s="25" t="s">
        <v>64</v>
      </c>
      <c r="B87" s="119" t="s">
        <v>102</v>
      </c>
      <c r="C87" s="120"/>
      <c r="D87" s="120"/>
      <c r="E87" s="120"/>
      <c r="F87" s="120"/>
      <c r="G87" s="121"/>
    </row>
    <row r="88" spans="1:7" s="26" customFormat="1" ht="36" customHeight="1">
      <c r="A88" s="109" t="s">
        <v>19</v>
      </c>
      <c r="B88" s="103" t="s">
        <v>2</v>
      </c>
      <c r="C88" s="103"/>
      <c r="D88" s="103"/>
      <c r="E88" s="103"/>
      <c r="F88" s="103"/>
      <c r="G88" s="103"/>
    </row>
    <row r="89" spans="1:7" s="55" customFormat="1" ht="16.5" customHeight="1">
      <c r="A89" s="109"/>
      <c r="B89" s="105" t="s">
        <v>3</v>
      </c>
      <c r="C89" s="105" t="s">
        <v>20</v>
      </c>
      <c r="D89" s="104" t="s">
        <v>21</v>
      </c>
      <c r="E89" s="104"/>
      <c r="F89" s="104"/>
      <c r="G89" s="104"/>
    </row>
    <row r="90" spans="1:7" s="54" customFormat="1" ht="39.75" customHeight="1">
      <c r="A90" s="109"/>
      <c r="B90" s="105"/>
      <c r="C90" s="105"/>
      <c r="D90" s="56" t="s">
        <v>22</v>
      </c>
      <c r="E90" s="56" t="s">
        <v>23</v>
      </c>
      <c r="F90" s="56" t="s">
        <v>24</v>
      </c>
      <c r="G90" s="57" t="s">
        <v>59</v>
      </c>
    </row>
    <row r="91" spans="1:7" s="76" customFormat="1" ht="18.75" customHeight="1">
      <c r="A91" s="87" t="s">
        <v>191</v>
      </c>
      <c r="B91" s="87">
        <v>1</v>
      </c>
      <c r="C91" s="88">
        <v>16</v>
      </c>
      <c r="D91" s="88">
        <v>12</v>
      </c>
      <c r="E91" s="88">
        <v>220</v>
      </c>
      <c r="F91" s="88">
        <v>5</v>
      </c>
      <c r="G91" s="89">
        <v>25</v>
      </c>
    </row>
    <row r="92" spans="1:9" s="34" customFormat="1" ht="25.5" customHeight="1">
      <c r="A92" s="25" t="s">
        <v>36</v>
      </c>
      <c r="B92" s="31">
        <v>1</v>
      </c>
      <c r="C92" s="31">
        <v>16</v>
      </c>
      <c r="D92" s="32">
        <v>12</v>
      </c>
      <c r="E92" s="32">
        <v>220</v>
      </c>
      <c r="F92" s="32">
        <v>5</v>
      </c>
      <c r="G92" s="32">
        <v>25</v>
      </c>
      <c r="I92" s="55"/>
    </row>
    <row r="93" s="54" customFormat="1" ht="12.75"/>
    <row r="94" s="54" customFormat="1" ht="12.75"/>
    <row r="95" s="54" customFormat="1" ht="12.75"/>
    <row r="96" spans="1:7" s="24" customFormat="1" ht="52.5" customHeight="1">
      <c r="A96" s="25" t="s">
        <v>65</v>
      </c>
      <c r="B96" s="119" t="s">
        <v>103</v>
      </c>
      <c r="C96" s="120"/>
      <c r="D96" s="120"/>
      <c r="E96" s="120"/>
      <c r="F96" s="120"/>
      <c r="G96" s="121"/>
    </row>
    <row r="97" spans="1:7" s="26" customFormat="1" ht="36" customHeight="1">
      <c r="A97" s="109" t="s">
        <v>19</v>
      </c>
      <c r="B97" s="103" t="s">
        <v>2</v>
      </c>
      <c r="C97" s="103"/>
      <c r="D97" s="103"/>
      <c r="E97" s="103"/>
      <c r="F97" s="103"/>
      <c r="G97" s="103"/>
    </row>
    <row r="98" spans="1:7" s="55" customFormat="1" ht="16.5" customHeight="1">
      <c r="A98" s="109"/>
      <c r="B98" s="105" t="s">
        <v>3</v>
      </c>
      <c r="C98" s="105" t="s">
        <v>20</v>
      </c>
      <c r="D98" s="104" t="s">
        <v>21</v>
      </c>
      <c r="E98" s="104"/>
      <c r="F98" s="104"/>
      <c r="G98" s="104"/>
    </row>
    <row r="99" spans="1:7" s="54" customFormat="1" ht="39.75" customHeight="1">
      <c r="A99" s="109"/>
      <c r="B99" s="105"/>
      <c r="C99" s="105"/>
      <c r="D99" s="56" t="s">
        <v>22</v>
      </c>
      <c r="E99" s="56" t="s">
        <v>23</v>
      </c>
      <c r="F99" s="56" t="s">
        <v>24</v>
      </c>
      <c r="G99" s="57" t="s">
        <v>59</v>
      </c>
    </row>
    <row r="100" spans="1:7" s="76" customFormat="1" ht="18.75" customHeight="1">
      <c r="A100" s="87" t="s">
        <v>153</v>
      </c>
      <c r="B100" s="87">
        <v>1</v>
      </c>
      <c r="C100" s="88">
        <v>9</v>
      </c>
      <c r="D100" s="88">
        <v>11</v>
      </c>
      <c r="E100" s="88">
        <v>195</v>
      </c>
      <c r="F100" s="88">
        <v>5</v>
      </c>
      <c r="G100" s="89">
        <v>22</v>
      </c>
    </row>
    <row r="101" spans="1:7" s="76" customFormat="1" ht="18.75" customHeight="1">
      <c r="A101" s="87" t="s">
        <v>200</v>
      </c>
      <c r="B101" s="87">
        <v>1</v>
      </c>
      <c r="C101" s="88">
        <v>16</v>
      </c>
      <c r="D101" s="88">
        <v>12</v>
      </c>
      <c r="E101" s="88">
        <v>229</v>
      </c>
      <c r="F101" s="88">
        <v>5</v>
      </c>
      <c r="G101" s="89">
        <v>25</v>
      </c>
    </row>
    <row r="102" spans="1:7" s="76" customFormat="1" ht="18.75" customHeight="1">
      <c r="A102" s="87" t="s">
        <v>199</v>
      </c>
      <c r="B102" s="87">
        <v>1</v>
      </c>
      <c r="C102" s="88">
        <v>20</v>
      </c>
      <c r="D102" s="88">
        <v>11</v>
      </c>
      <c r="E102" s="88">
        <v>222</v>
      </c>
      <c r="F102" s="88">
        <v>5</v>
      </c>
      <c r="G102" s="89">
        <v>25</v>
      </c>
    </row>
    <row r="103" spans="1:7" s="76" customFormat="1" ht="18.75" customHeight="1">
      <c r="A103" s="87" t="s">
        <v>155</v>
      </c>
      <c r="B103" s="87">
        <v>1</v>
      </c>
      <c r="C103" s="88">
        <v>16</v>
      </c>
      <c r="D103" s="88">
        <v>10</v>
      </c>
      <c r="E103" s="88">
        <v>200</v>
      </c>
      <c r="F103" s="88">
        <v>5</v>
      </c>
      <c r="G103" s="89">
        <v>25</v>
      </c>
    </row>
    <row r="104" spans="1:7" s="76" customFormat="1" ht="18.75" customHeight="1">
      <c r="A104" s="87" t="s">
        <v>13</v>
      </c>
      <c r="B104" s="87">
        <v>2</v>
      </c>
      <c r="C104" s="88">
        <v>40</v>
      </c>
      <c r="D104" s="88">
        <v>10</v>
      </c>
      <c r="E104" s="88">
        <v>199</v>
      </c>
      <c r="F104" s="88">
        <v>5</v>
      </c>
      <c r="G104" s="89">
        <v>25</v>
      </c>
    </row>
    <row r="105" spans="1:9" s="34" customFormat="1" ht="25.5" customHeight="1">
      <c r="A105" s="25" t="s">
        <v>38</v>
      </c>
      <c r="B105" s="31">
        <f>SUM(B100:B104)</f>
        <v>6</v>
      </c>
      <c r="C105" s="31">
        <f>SUM(C100:C104)</f>
        <v>101</v>
      </c>
      <c r="D105" s="32">
        <f>SUM(D100:D104)/5</f>
        <v>10.8</v>
      </c>
      <c r="E105" s="32">
        <f>SUM(E100:E104)/5</f>
        <v>209</v>
      </c>
      <c r="F105" s="32">
        <f>SUM(F100:F104)/5</f>
        <v>5</v>
      </c>
      <c r="G105" s="32">
        <f>SUM(G100:G104)/5</f>
        <v>24.4</v>
      </c>
      <c r="I105" s="55"/>
    </row>
    <row r="106" spans="1:7" s="54" customFormat="1" ht="12.75">
      <c r="A106" s="63"/>
      <c r="B106" s="64"/>
      <c r="C106" s="65"/>
      <c r="D106" s="66"/>
      <c r="E106" s="65"/>
      <c r="F106" s="65"/>
      <c r="G106" s="65"/>
    </row>
    <row r="107" spans="1:7" s="54" customFormat="1" ht="25.5" customHeight="1">
      <c r="A107" s="123" t="s">
        <v>201</v>
      </c>
      <c r="B107" s="123"/>
      <c r="C107" s="123"/>
      <c r="D107" s="123"/>
      <c r="E107" s="123"/>
      <c r="F107" s="123"/>
      <c r="G107" s="123"/>
    </row>
    <row r="108" s="54" customFormat="1" ht="12.75"/>
    <row r="109" spans="1:7" s="24" customFormat="1" ht="52.5" customHeight="1">
      <c r="A109" s="25" t="s">
        <v>66</v>
      </c>
      <c r="B109" s="119" t="s">
        <v>104</v>
      </c>
      <c r="C109" s="120"/>
      <c r="D109" s="120"/>
      <c r="E109" s="120"/>
      <c r="F109" s="120"/>
      <c r="G109" s="121"/>
    </row>
    <row r="110" spans="1:7" s="26" customFormat="1" ht="36" customHeight="1">
      <c r="A110" s="109" t="s">
        <v>19</v>
      </c>
      <c r="B110" s="103" t="s">
        <v>2</v>
      </c>
      <c r="C110" s="103"/>
      <c r="D110" s="103"/>
      <c r="E110" s="103"/>
      <c r="F110" s="103"/>
      <c r="G110" s="103"/>
    </row>
    <row r="111" spans="1:7" s="55" customFormat="1" ht="16.5" customHeight="1">
      <c r="A111" s="109"/>
      <c r="B111" s="105" t="s">
        <v>3</v>
      </c>
      <c r="C111" s="105" t="s">
        <v>20</v>
      </c>
      <c r="D111" s="104" t="s">
        <v>21</v>
      </c>
      <c r="E111" s="104"/>
      <c r="F111" s="104"/>
      <c r="G111" s="104"/>
    </row>
    <row r="112" spans="1:7" s="54" customFormat="1" ht="39.75" customHeight="1">
      <c r="A112" s="109"/>
      <c r="B112" s="105"/>
      <c r="C112" s="105"/>
      <c r="D112" s="56" t="s">
        <v>22</v>
      </c>
      <c r="E112" s="56" t="s">
        <v>23</v>
      </c>
      <c r="F112" s="56" t="s">
        <v>24</v>
      </c>
      <c r="G112" s="57" t="s">
        <v>59</v>
      </c>
    </row>
    <row r="113" spans="1:7" s="76" customFormat="1" ht="18.75" customHeight="1">
      <c r="A113" s="87" t="s">
        <v>194</v>
      </c>
      <c r="B113" s="87">
        <v>1</v>
      </c>
      <c r="C113" s="88">
        <v>26</v>
      </c>
      <c r="D113" s="88">
        <v>10</v>
      </c>
      <c r="E113" s="88">
        <v>197</v>
      </c>
      <c r="F113" s="88">
        <v>5</v>
      </c>
      <c r="G113" s="89">
        <v>25</v>
      </c>
    </row>
    <row r="114" spans="1:9" s="34" customFormat="1" ht="31.5" customHeight="1">
      <c r="A114" s="25" t="s">
        <v>40</v>
      </c>
      <c r="B114" s="31">
        <v>1</v>
      </c>
      <c r="C114" s="31">
        <v>26</v>
      </c>
      <c r="D114" s="32">
        <v>10</v>
      </c>
      <c r="E114" s="32">
        <v>197</v>
      </c>
      <c r="F114" s="32">
        <v>5</v>
      </c>
      <c r="G114" s="32">
        <v>25</v>
      </c>
      <c r="I114" s="55"/>
    </row>
    <row r="115" s="54" customFormat="1" ht="12.75"/>
    <row r="116" s="54" customFormat="1" ht="12.75"/>
    <row r="117" spans="1:7" s="24" customFormat="1" ht="52.5" customHeight="1">
      <c r="A117" s="25" t="s">
        <v>67</v>
      </c>
      <c r="B117" s="119" t="s">
        <v>105</v>
      </c>
      <c r="C117" s="120"/>
      <c r="D117" s="120"/>
      <c r="E117" s="120"/>
      <c r="F117" s="120"/>
      <c r="G117" s="121"/>
    </row>
    <row r="118" spans="1:7" s="26" customFormat="1" ht="36" customHeight="1">
      <c r="A118" s="109" t="s">
        <v>19</v>
      </c>
      <c r="B118" s="103" t="s">
        <v>2</v>
      </c>
      <c r="C118" s="103"/>
      <c r="D118" s="103"/>
      <c r="E118" s="103"/>
      <c r="F118" s="103"/>
      <c r="G118" s="103"/>
    </row>
    <row r="119" spans="1:7" s="55" customFormat="1" ht="16.5" customHeight="1">
      <c r="A119" s="109"/>
      <c r="B119" s="105" t="s">
        <v>3</v>
      </c>
      <c r="C119" s="105" t="s">
        <v>20</v>
      </c>
      <c r="D119" s="104" t="s">
        <v>21</v>
      </c>
      <c r="E119" s="104"/>
      <c r="F119" s="104"/>
      <c r="G119" s="104"/>
    </row>
    <row r="120" spans="1:7" s="54" customFormat="1" ht="39.75" customHeight="1">
      <c r="A120" s="109"/>
      <c r="B120" s="105"/>
      <c r="C120" s="105"/>
      <c r="D120" s="56" t="s">
        <v>22</v>
      </c>
      <c r="E120" s="56" t="s">
        <v>23</v>
      </c>
      <c r="F120" s="56" t="s">
        <v>24</v>
      </c>
      <c r="G120" s="57" t="s">
        <v>59</v>
      </c>
    </row>
    <row r="121" spans="1:7" s="76" customFormat="1" ht="18.75" customHeight="1">
      <c r="A121" s="87" t="s">
        <v>203</v>
      </c>
      <c r="B121" s="87">
        <v>1</v>
      </c>
      <c r="C121" s="88">
        <v>32</v>
      </c>
      <c r="D121" s="88">
        <v>12</v>
      </c>
      <c r="E121" s="88">
        <v>227</v>
      </c>
      <c r="F121" s="88">
        <v>5</v>
      </c>
      <c r="G121" s="89">
        <v>25</v>
      </c>
    </row>
    <row r="122" spans="1:9" s="34" customFormat="1" ht="31.5" customHeight="1">
      <c r="A122" s="25" t="s">
        <v>42</v>
      </c>
      <c r="B122" s="31">
        <v>1</v>
      </c>
      <c r="C122" s="31">
        <v>32</v>
      </c>
      <c r="D122" s="32">
        <v>12</v>
      </c>
      <c r="E122" s="32">
        <v>227</v>
      </c>
      <c r="F122" s="32">
        <v>5</v>
      </c>
      <c r="G122" s="32">
        <v>25</v>
      </c>
      <c r="I122" s="55"/>
    </row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</sheetData>
  <mergeCells count="55">
    <mergeCell ref="B87:G87"/>
    <mergeCell ref="B109:G109"/>
    <mergeCell ref="B96:G96"/>
    <mergeCell ref="B117:G117"/>
    <mergeCell ref="A107:G107"/>
    <mergeCell ref="A97:A99"/>
    <mergeCell ref="B97:G97"/>
    <mergeCell ref="B98:B99"/>
    <mergeCell ref="C98:C99"/>
    <mergeCell ref="D98:G98"/>
    <mergeCell ref="B54:G54"/>
    <mergeCell ref="B65:G65"/>
    <mergeCell ref="B78:G78"/>
    <mergeCell ref="B76:G76"/>
    <mergeCell ref="D56:G56"/>
    <mergeCell ref="A88:A90"/>
    <mergeCell ref="B88:G88"/>
    <mergeCell ref="B89:B90"/>
    <mergeCell ref="C89:C90"/>
    <mergeCell ref="D89:G89"/>
    <mergeCell ref="A79:A81"/>
    <mergeCell ref="B79:G79"/>
    <mergeCell ref="B80:B81"/>
    <mergeCell ref="C80:C81"/>
    <mergeCell ref="D80:G80"/>
    <mergeCell ref="A55:A57"/>
    <mergeCell ref="B55:G55"/>
    <mergeCell ref="B56:B57"/>
    <mergeCell ref="C56:C57"/>
    <mergeCell ref="A66:A68"/>
    <mergeCell ref="B66:G66"/>
    <mergeCell ref="B67:B68"/>
    <mergeCell ref="C67:C68"/>
    <mergeCell ref="D67:G67"/>
    <mergeCell ref="A46:A48"/>
    <mergeCell ref="B46:G46"/>
    <mergeCell ref="B47:B48"/>
    <mergeCell ref="C47:C48"/>
    <mergeCell ref="D47:G47"/>
    <mergeCell ref="A2:A3"/>
    <mergeCell ref="B45:G45"/>
    <mergeCell ref="B1:I1"/>
    <mergeCell ref="B2:I2"/>
    <mergeCell ref="A42:I42"/>
    <mergeCell ref="A15:E15"/>
    <mergeCell ref="A110:A112"/>
    <mergeCell ref="B110:G110"/>
    <mergeCell ref="B111:B112"/>
    <mergeCell ref="C111:C112"/>
    <mergeCell ref="D111:G111"/>
    <mergeCell ref="A118:A120"/>
    <mergeCell ref="B118:G118"/>
    <mergeCell ref="B119:B120"/>
    <mergeCell ref="C119:C120"/>
    <mergeCell ref="D119:G119"/>
  </mergeCells>
  <printOptions horizontalCentered="1"/>
  <pageMargins left="0.1968503937007874" right="0" top="0.984251968503937" bottom="0.984251968503937" header="0.5118110236220472" footer="0.5118110236220472"/>
  <pageSetup horizontalDpi="300" verticalDpi="300" orientation="portrait" paperSize="9" r:id="rId2"/>
  <rowBreaks count="3" manualBreakCount="3">
    <brk id="64" max="8" man="1"/>
    <brk id="86" max="8" man="1"/>
    <brk id="108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1">
      <selection activeCell="A1" sqref="A1:I86"/>
    </sheetView>
  </sheetViews>
  <sheetFormatPr defaultColWidth="9.140625" defaultRowHeight="12.75"/>
  <cols>
    <col min="1" max="1" width="18.7109375" style="0" customWidth="1"/>
    <col min="3" max="3" width="13.140625" style="0" bestFit="1" customWidth="1"/>
    <col min="4" max="4" width="10.421875" style="0" customWidth="1"/>
    <col min="5" max="5" width="11.57421875" style="0" bestFit="1" customWidth="1"/>
  </cols>
  <sheetData>
    <row r="1" spans="1:9" s="68" customFormat="1" ht="69" customHeight="1">
      <c r="A1" s="67" t="s">
        <v>71</v>
      </c>
      <c r="B1" s="106" t="s">
        <v>122</v>
      </c>
      <c r="C1" s="107"/>
      <c r="D1" s="107"/>
      <c r="E1" s="107"/>
      <c r="F1" s="107"/>
      <c r="G1" s="107"/>
      <c r="H1" s="107"/>
      <c r="I1" s="108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41" customFormat="1" ht="15" customHeight="1">
      <c r="A4" s="10" t="s">
        <v>7</v>
      </c>
      <c r="B4" s="14">
        <v>0</v>
      </c>
      <c r="C4" s="15">
        <v>0</v>
      </c>
      <c r="D4" s="14">
        <v>0</v>
      </c>
      <c r="E4" s="15">
        <v>0</v>
      </c>
      <c r="F4" s="39">
        <v>0</v>
      </c>
      <c r="G4" s="40">
        <v>0</v>
      </c>
      <c r="H4" s="40">
        <v>0</v>
      </c>
      <c r="I4" s="40">
        <v>0</v>
      </c>
    </row>
    <row r="5" spans="1:9" s="41" customFormat="1" ht="15" customHeight="1">
      <c r="A5" s="10" t="s">
        <v>8</v>
      </c>
      <c r="B5" s="14">
        <f>B45</f>
        <v>1</v>
      </c>
      <c r="C5" s="15">
        <v>0</v>
      </c>
      <c r="D5" s="14">
        <f>C45</f>
        <v>26</v>
      </c>
      <c r="E5" s="15">
        <v>0</v>
      </c>
      <c r="F5" s="42">
        <f>D45</f>
        <v>11</v>
      </c>
      <c r="G5" s="42">
        <f>E45</f>
        <v>240</v>
      </c>
      <c r="H5" s="42">
        <f>F45</f>
        <v>5</v>
      </c>
      <c r="I5" s="42">
        <f>G45</f>
        <v>22</v>
      </c>
    </row>
    <row r="6" spans="1:9" s="41" customFormat="1" ht="15" customHeight="1">
      <c r="A6" s="10" t="s">
        <v>9</v>
      </c>
      <c r="B6" s="14">
        <v>0</v>
      </c>
      <c r="C6" s="15">
        <v>0</v>
      </c>
      <c r="D6" s="14">
        <v>0</v>
      </c>
      <c r="E6" s="15">
        <v>0</v>
      </c>
      <c r="F6" s="42">
        <v>0</v>
      </c>
      <c r="G6" s="43">
        <v>0</v>
      </c>
      <c r="H6" s="43">
        <v>0</v>
      </c>
      <c r="I6" s="43">
        <v>0</v>
      </c>
    </row>
    <row r="7" spans="1:9" s="41" customFormat="1" ht="15" customHeight="1">
      <c r="A7" s="10" t="s">
        <v>10</v>
      </c>
      <c r="B7" s="14">
        <f>B55</f>
        <v>1</v>
      </c>
      <c r="C7" s="15">
        <f aca="true" t="shared" si="0" ref="C7:C13">B7/$B$13*100</f>
        <v>7.6923076923076925</v>
      </c>
      <c r="D7" s="14">
        <f>C55</f>
        <v>12</v>
      </c>
      <c r="E7" s="15">
        <f aca="true" t="shared" si="1" ref="E7:E13">D7/$D$13*100</f>
        <v>5.853658536585367</v>
      </c>
      <c r="F7" s="42">
        <f>D55</f>
        <v>12</v>
      </c>
      <c r="G7" s="43">
        <f>E55</f>
        <v>320</v>
      </c>
      <c r="H7" s="43">
        <f>F55</f>
        <v>5</v>
      </c>
      <c r="I7" s="43">
        <f>G55</f>
        <v>25</v>
      </c>
    </row>
    <row r="8" spans="1:9" s="41" customFormat="1" ht="15" customHeight="1">
      <c r="A8" s="10" t="s">
        <v>11</v>
      </c>
      <c r="B8" s="14">
        <v>0</v>
      </c>
      <c r="C8" s="15">
        <v>0</v>
      </c>
      <c r="D8" s="14">
        <v>0</v>
      </c>
      <c r="E8" s="15">
        <v>0</v>
      </c>
      <c r="F8" s="39">
        <v>0</v>
      </c>
      <c r="G8" s="40">
        <v>0</v>
      </c>
      <c r="H8" s="40">
        <v>0</v>
      </c>
      <c r="I8" s="40">
        <v>0</v>
      </c>
    </row>
    <row r="9" spans="1:9" s="41" customFormat="1" ht="15" customHeight="1">
      <c r="A9" s="10" t="s">
        <v>12</v>
      </c>
      <c r="B9" s="14">
        <f>B65</f>
        <v>2</v>
      </c>
      <c r="C9" s="15">
        <f t="shared" si="0"/>
        <v>15.384615384615385</v>
      </c>
      <c r="D9" s="14">
        <f>C65</f>
        <v>36</v>
      </c>
      <c r="E9" s="15">
        <f t="shared" si="1"/>
        <v>17.560975609756095</v>
      </c>
      <c r="F9" s="42">
        <f>D65</f>
        <v>11</v>
      </c>
      <c r="G9" s="42">
        <f>E65</f>
        <v>207</v>
      </c>
      <c r="H9" s="42">
        <f>F65</f>
        <v>5</v>
      </c>
      <c r="I9" s="42">
        <f>G65</f>
        <v>25</v>
      </c>
    </row>
    <row r="10" spans="1:9" s="41" customFormat="1" ht="15" customHeight="1">
      <c r="A10" s="10" t="s">
        <v>13</v>
      </c>
      <c r="B10" s="14">
        <f>B74</f>
        <v>7</v>
      </c>
      <c r="C10" s="15">
        <f t="shared" si="0"/>
        <v>53.84615384615385</v>
      </c>
      <c r="D10" s="14">
        <f>C74</f>
        <v>95</v>
      </c>
      <c r="E10" s="15">
        <f>D74</f>
        <v>11.5</v>
      </c>
      <c r="F10" s="42">
        <f>D74</f>
        <v>11.5</v>
      </c>
      <c r="G10" s="42">
        <f>E74</f>
        <v>221.9</v>
      </c>
      <c r="H10" s="42">
        <f>F74</f>
        <v>5</v>
      </c>
      <c r="I10" s="42">
        <f>G74</f>
        <v>24.8</v>
      </c>
    </row>
    <row r="11" spans="1:9" s="41" customFormat="1" ht="15" customHeight="1">
      <c r="A11" s="10" t="s">
        <v>14</v>
      </c>
      <c r="B11" s="14">
        <f>B83</f>
        <v>2</v>
      </c>
      <c r="C11" s="15">
        <f t="shared" si="0"/>
        <v>15.384615384615385</v>
      </c>
      <c r="D11" s="14">
        <f>C83</f>
        <v>36</v>
      </c>
      <c r="E11" s="15">
        <f t="shared" si="1"/>
        <v>17.560975609756095</v>
      </c>
      <c r="F11" s="42">
        <f>D83</f>
        <v>9.5</v>
      </c>
      <c r="G11" s="42">
        <f>E83</f>
        <v>186.5</v>
      </c>
      <c r="H11" s="42">
        <f>F83</f>
        <v>5</v>
      </c>
      <c r="I11" s="42">
        <f>G83</f>
        <v>25</v>
      </c>
    </row>
    <row r="12" spans="1:9" s="41" customFormat="1" ht="15" customHeight="1">
      <c r="A12" s="10" t="s">
        <v>15</v>
      </c>
      <c r="B12" s="14">
        <v>0</v>
      </c>
      <c r="C12" s="15">
        <v>0</v>
      </c>
      <c r="D12" s="14">
        <v>0</v>
      </c>
      <c r="E12" s="15">
        <v>0</v>
      </c>
      <c r="F12" s="39">
        <v>0</v>
      </c>
      <c r="G12" s="40">
        <v>0</v>
      </c>
      <c r="H12" s="40">
        <v>0</v>
      </c>
      <c r="I12" s="40">
        <v>0</v>
      </c>
    </row>
    <row r="13" spans="1:9" s="35" customFormat="1" ht="18.75" customHeight="1" thickBot="1">
      <c r="A13" s="20" t="s">
        <v>16</v>
      </c>
      <c r="B13" s="21">
        <f>SUM(B4:B12)</f>
        <v>13</v>
      </c>
      <c r="C13" s="22">
        <f t="shared" si="0"/>
        <v>100</v>
      </c>
      <c r="D13" s="21">
        <f>SUM(D4:D12)</f>
        <v>205</v>
      </c>
      <c r="E13" s="22">
        <f t="shared" si="1"/>
        <v>100</v>
      </c>
      <c r="F13" s="46">
        <f>SUM(F4:F12)/5</f>
        <v>11</v>
      </c>
      <c r="G13" s="46">
        <f>SUM(G4:G12)/5</f>
        <v>235.08</v>
      </c>
      <c r="H13" s="46">
        <f>SUM(H4:H12)/5</f>
        <v>5</v>
      </c>
      <c r="I13" s="46">
        <f>SUM(I4:I12)/5</f>
        <v>24.36</v>
      </c>
    </row>
    <row r="14" s="70" customFormat="1" ht="12">
      <c r="A14" s="69"/>
    </row>
    <row r="15" spans="1:9" s="3" customFormat="1" ht="25.5" customHeight="1">
      <c r="A15" s="124" t="s">
        <v>184</v>
      </c>
      <c r="B15" s="124"/>
      <c r="C15" s="124"/>
      <c r="D15" s="124"/>
      <c r="E15" s="124"/>
      <c r="F15" s="124"/>
      <c r="G15" s="124"/>
      <c r="H15" s="124"/>
      <c r="I15" s="124"/>
    </row>
    <row r="16" spans="1:9" ht="12.75">
      <c r="A16" s="124"/>
      <c r="B16" s="124"/>
      <c r="C16" s="124"/>
      <c r="D16" s="124"/>
      <c r="E16" s="124"/>
      <c r="F16" s="124"/>
      <c r="G16" s="124"/>
      <c r="H16" s="124"/>
      <c r="I16" s="124"/>
    </row>
    <row r="19" ht="12.75">
      <c r="D19" t="s">
        <v>97</v>
      </c>
    </row>
    <row r="20" spans="3:4" ht="12.75">
      <c r="C20" s="10" t="s">
        <v>7</v>
      </c>
      <c r="D20">
        <v>0</v>
      </c>
    </row>
    <row r="21" spans="3:4" ht="12.75">
      <c r="C21" s="10" t="s">
        <v>8</v>
      </c>
      <c r="D21">
        <v>1</v>
      </c>
    </row>
    <row r="22" spans="3:4" ht="12.75">
      <c r="C22" s="10" t="s">
        <v>9</v>
      </c>
      <c r="D22">
        <v>0</v>
      </c>
    </row>
    <row r="23" spans="3:4" ht="12.75">
      <c r="C23" s="10" t="s">
        <v>10</v>
      </c>
      <c r="D23">
        <v>1</v>
      </c>
    </row>
    <row r="24" spans="3:4" ht="12.75">
      <c r="C24" s="10" t="s">
        <v>11</v>
      </c>
      <c r="D24">
        <v>0</v>
      </c>
    </row>
    <row r="25" spans="3:4" ht="12.75">
      <c r="C25" s="10" t="s">
        <v>12</v>
      </c>
      <c r="D25">
        <v>2</v>
      </c>
    </row>
    <row r="26" spans="3:4" ht="12.75">
      <c r="C26" s="10" t="s">
        <v>13</v>
      </c>
      <c r="D26">
        <v>7</v>
      </c>
    </row>
    <row r="27" spans="3:4" s="54" customFormat="1" ht="12.75">
      <c r="C27" s="10" t="s">
        <v>14</v>
      </c>
      <c r="D27" s="54">
        <v>2</v>
      </c>
    </row>
    <row r="28" spans="3:4" s="54" customFormat="1" ht="12.75">
      <c r="C28" s="10" t="s">
        <v>15</v>
      </c>
      <c r="D28" s="54">
        <v>0</v>
      </c>
    </row>
    <row r="29" s="54" customFormat="1" ht="12.75"/>
    <row r="30" s="54" customFormat="1" ht="12.75"/>
    <row r="31" s="54" customFormat="1" ht="12.75"/>
    <row r="32" s="54" customFormat="1" ht="12.75"/>
    <row r="33" s="24" customFormat="1" ht="38.25" customHeight="1"/>
    <row r="34" s="54" customFormat="1" ht="12.75"/>
    <row r="35" ht="31.5" customHeight="1"/>
    <row r="36" spans="1:9" ht="34.5" customHeight="1">
      <c r="A36" s="111" t="s">
        <v>17</v>
      </c>
      <c r="B36" s="125"/>
      <c r="C36" s="125"/>
      <c r="D36" s="125"/>
      <c r="E36" s="125"/>
      <c r="F36" s="125"/>
      <c r="G36" s="125"/>
      <c r="H36" s="125"/>
      <c r="I36" s="125"/>
    </row>
    <row r="38" spans="1:7" s="24" customFormat="1" ht="52.5" customHeight="1">
      <c r="A38" s="25" t="s">
        <v>76</v>
      </c>
      <c r="B38" s="102" t="s">
        <v>72</v>
      </c>
      <c r="C38" s="102"/>
      <c r="D38" s="102"/>
      <c r="E38" s="102"/>
      <c r="F38" s="102"/>
      <c r="G38" s="102"/>
    </row>
    <row r="39" s="54" customFormat="1" ht="12.75"/>
    <row r="40" spans="1:7" s="24" customFormat="1" ht="52.5" customHeight="1">
      <c r="A40" s="25" t="s">
        <v>78</v>
      </c>
      <c r="B40" s="102" t="s">
        <v>131</v>
      </c>
      <c r="C40" s="102"/>
      <c r="D40" s="102"/>
      <c r="E40" s="102"/>
      <c r="F40" s="102"/>
      <c r="G40" s="102"/>
    </row>
    <row r="41" spans="1:7" s="26" customFormat="1" ht="27" customHeight="1">
      <c r="A41" s="109" t="s">
        <v>19</v>
      </c>
      <c r="B41" s="103" t="s">
        <v>2</v>
      </c>
      <c r="C41" s="103"/>
      <c r="D41" s="103"/>
      <c r="E41" s="103"/>
      <c r="F41" s="103"/>
      <c r="G41" s="103"/>
    </row>
    <row r="42" spans="1:7" s="55" customFormat="1" ht="16.5" customHeight="1">
      <c r="A42" s="109"/>
      <c r="B42" s="105" t="s">
        <v>3</v>
      </c>
      <c r="C42" s="105" t="s">
        <v>20</v>
      </c>
      <c r="D42" s="104" t="s">
        <v>21</v>
      </c>
      <c r="E42" s="104"/>
      <c r="F42" s="104"/>
      <c r="G42" s="104"/>
    </row>
    <row r="43" spans="1:7" s="54" customFormat="1" ht="39.75" customHeight="1">
      <c r="A43" s="109"/>
      <c r="B43" s="105"/>
      <c r="C43" s="105"/>
      <c r="D43" s="56" t="s">
        <v>22</v>
      </c>
      <c r="E43" s="56" t="s">
        <v>23</v>
      </c>
      <c r="F43" s="56" t="s">
        <v>24</v>
      </c>
      <c r="G43" s="57" t="s">
        <v>59</v>
      </c>
    </row>
    <row r="44" spans="1:7" s="76" customFormat="1" ht="18.75" customHeight="1">
      <c r="A44" s="87" t="s">
        <v>8</v>
      </c>
      <c r="B44" s="87">
        <v>1</v>
      </c>
      <c r="C44" s="88">
        <v>26</v>
      </c>
      <c r="D44" s="88">
        <v>11</v>
      </c>
      <c r="E44" s="88">
        <v>240</v>
      </c>
      <c r="F44" s="88">
        <v>5</v>
      </c>
      <c r="G44" s="89">
        <v>22</v>
      </c>
    </row>
    <row r="45" spans="1:9" s="34" customFormat="1" ht="25.5" customHeight="1">
      <c r="A45" s="25" t="s">
        <v>28</v>
      </c>
      <c r="B45" s="31">
        <v>1</v>
      </c>
      <c r="C45" s="31">
        <v>26</v>
      </c>
      <c r="D45" s="32">
        <v>11</v>
      </c>
      <c r="E45" s="32">
        <v>240</v>
      </c>
      <c r="F45" s="32">
        <v>5</v>
      </c>
      <c r="G45" s="32">
        <v>22</v>
      </c>
      <c r="I45" s="55"/>
    </row>
    <row r="46" s="54" customFormat="1" ht="12.75"/>
    <row r="47" spans="1:7" s="24" customFormat="1" ht="52.5" customHeight="1">
      <c r="A47" s="25" t="s">
        <v>79</v>
      </c>
      <c r="B47" s="102" t="s">
        <v>73</v>
      </c>
      <c r="C47" s="102"/>
      <c r="D47" s="102"/>
      <c r="E47" s="102"/>
      <c r="F47" s="102"/>
      <c r="G47" s="102"/>
    </row>
    <row r="48" s="54" customFormat="1" ht="12.75"/>
    <row r="49" s="54" customFormat="1" ht="12.75"/>
    <row r="50" spans="1:7" s="24" customFormat="1" ht="52.5" customHeight="1">
      <c r="A50" s="25" t="s">
        <v>80</v>
      </c>
      <c r="B50" s="102" t="s">
        <v>106</v>
      </c>
      <c r="C50" s="102"/>
      <c r="D50" s="102"/>
      <c r="E50" s="102"/>
      <c r="F50" s="102"/>
      <c r="G50" s="102"/>
    </row>
    <row r="51" spans="1:7" s="26" customFormat="1" ht="36" customHeight="1">
      <c r="A51" s="109" t="s">
        <v>19</v>
      </c>
      <c r="B51" s="103" t="s">
        <v>2</v>
      </c>
      <c r="C51" s="103"/>
      <c r="D51" s="103"/>
      <c r="E51" s="103"/>
      <c r="F51" s="103"/>
      <c r="G51" s="103"/>
    </row>
    <row r="52" spans="1:7" s="55" customFormat="1" ht="16.5" customHeight="1">
      <c r="A52" s="109"/>
      <c r="B52" s="105" t="s">
        <v>3</v>
      </c>
      <c r="C52" s="105" t="s">
        <v>20</v>
      </c>
      <c r="D52" s="104" t="s">
        <v>21</v>
      </c>
      <c r="E52" s="104"/>
      <c r="F52" s="104"/>
      <c r="G52" s="104"/>
    </row>
    <row r="53" spans="1:7" s="54" customFormat="1" ht="39.75" customHeight="1">
      <c r="A53" s="109"/>
      <c r="B53" s="105"/>
      <c r="C53" s="105"/>
      <c r="D53" s="56" t="s">
        <v>22</v>
      </c>
      <c r="E53" s="56" t="s">
        <v>23</v>
      </c>
      <c r="F53" s="56" t="s">
        <v>24</v>
      </c>
      <c r="G53" s="57" t="s">
        <v>59</v>
      </c>
    </row>
    <row r="54" spans="1:7" s="76" customFormat="1" ht="18.75" customHeight="1">
      <c r="A54" s="87" t="s">
        <v>186</v>
      </c>
      <c r="B54" s="87">
        <v>1</v>
      </c>
      <c r="C54" s="88">
        <v>12</v>
      </c>
      <c r="D54" s="88">
        <v>12</v>
      </c>
      <c r="E54" s="88">
        <v>320</v>
      </c>
      <c r="F54" s="88">
        <v>5</v>
      </c>
      <c r="G54" s="89">
        <v>25</v>
      </c>
    </row>
    <row r="55" spans="1:9" s="34" customFormat="1" ht="25.5" customHeight="1">
      <c r="A55" s="25" t="s">
        <v>32</v>
      </c>
      <c r="B55" s="31">
        <v>1</v>
      </c>
      <c r="C55" s="31">
        <v>12</v>
      </c>
      <c r="D55" s="32">
        <v>12</v>
      </c>
      <c r="E55" s="32">
        <v>320</v>
      </c>
      <c r="F55" s="32">
        <v>5</v>
      </c>
      <c r="G55" s="32">
        <v>25</v>
      </c>
      <c r="I55" s="55"/>
    </row>
    <row r="56" s="54" customFormat="1" ht="12.75"/>
    <row r="57" spans="1:7" s="24" customFormat="1" ht="52.5" customHeight="1">
      <c r="A57" s="25" t="s">
        <v>81</v>
      </c>
      <c r="B57" s="102" t="s">
        <v>82</v>
      </c>
      <c r="C57" s="102"/>
      <c r="D57" s="102"/>
      <c r="E57" s="102"/>
      <c r="F57" s="102"/>
      <c r="G57" s="102"/>
    </row>
    <row r="58" s="54" customFormat="1" ht="12.75"/>
    <row r="59" spans="1:7" s="24" customFormat="1" ht="52.5" customHeight="1">
      <c r="A59" s="25" t="s">
        <v>83</v>
      </c>
      <c r="B59" s="102" t="s">
        <v>107</v>
      </c>
      <c r="C59" s="102"/>
      <c r="D59" s="102"/>
      <c r="E59" s="102"/>
      <c r="F59" s="102"/>
      <c r="G59" s="102"/>
    </row>
    <row r="60" spans="1:7" s="26" customFormat="1" ht="36" customHeight="1">
      <c r="A60" s="109" t="s">
        <v>19</v>
      </c>
      <c r="B60" s="103" t="s">
        <v>2</v>
      </c>
      <c r="C60" s="103"/>
      <c r="D60" s="103"/>
      <c r="E60" s="103"/>
      <c r="F60" s="103"/>
      <c r="G60" s="103"/>
    </row>
    <row r="61" spans="1:7" s="55" customFormat="1" ht="16.5" customHeight="1">
      <c r="A61" s="109"/>
      <c r="B61" s="105" t="s">
        <v>3</v>
      </c>
      <c r="C61" s="105" t="s">
        <v>20</v>
      </c>
      <c r="D61" s="104" t="s">
        <v>21</v>
      </c>
      <c r="E61" s="104"/>
      <c r="F61" s="104"/>
      <c r="G61" s="104"/>
    </row>
    <row r="62" spans="1:7" s="54" customFormat="1" ht="39.75" customHeight="1">
      <c r="A62" s="109"/>
      <c r="B62" s="105"/>
      <c r="C62" s="105"/>
      <c r="D62" s="56" t="s">
        <v>22</v>
      </c>
      <c r="E62" s="56" t="s">
        <v>23</v>
      </c>
      <c r="F62" s="56" t="s">
        <v>24</v>
      </c>
      <c r="G62" s="57" t="s">
        <v>59</v>
      </c>
    </row>
    <row r="63" spans="1:7" s="76" customFormat="1" ht="18.75" customHeight="1">
      <c r="A63" s="87" t="s">
        <v>193</v>
      </c>
      <c r="B63" s="87">
        <v>1</v>
      </c>
      <c r="C63" s="88">
        <v>12</v>
      </c>
      <c r="D63" s="88">
        <v>11</v>
      </c>
      <c r="E63" s="88">
        <v>201</v>
      </c>
      <c r="F63" s="88">
        <v>5</v>
      </c>
      <c r="G63" s="89">
        <v>25</v>
      </c>
    </row>
    <row r="64" spans="1:7" s="76" customFormat="1" ht="18.75" customHeight="1">
      <c r="A64" s="87" t="s">
        <v>192</v>
      </c>
      <c r="B64" s="87">
        <v>1</v>
      </c>
      <c r="C64" s="88">
        <v>24</v>
      </c>
      <c r="D64" s="88">
        <v>11</v>
      </c>
      <c r="E64" s="88">
        <v>213</v>
      </c>
      <c r="F64" s="88">
        <v>5</v>
      </c>
      <c r="G64" s="89">
        <v>25</v>
      </c>
    </row>
    <row r="65" spans="1:9" s="34" customFormat="1" ht="25.5" customHeight="1">
      <c r="A65" s="25" t="s">
        <v>36</v>
      </c>
      <c r="B65" s="31">
        <f>SUM(B63:B64)</f>
        <v>2</v>
      </c>
      <c r="C65" s="31">
        <f>SUM(C63:C64)</f>
        <v>36</v>
      </c>
      <c r="D65" s="32">
        <f>SUM(D63:D64)/2</f>
        <v>11</v>
      </c>
      <c r="E65" s="32">
        <f>SUM(E63:E64)/2</f>
        <v>207</v>
      </c>
      <c r="F65" s="32">
        <f>SUM(F63:F64)/2</f>
        <v>5</v>
      </c>
      <c r="G65" s="32">
        <f>SUM(G63:G64)/2</f>
        <v>25</v>
      </c>
      <c r="I65" s="55"/>
    </row>
    <row r="66" s="54" customFormat="1" ht="12.75"/>
    <row r="67" s="54" customFormat="1" ht="12.75"/>
    <row r="68" spans="1:7" s="24" customFormat="1" ht="52.5" customHeight="1">
      <c r="A68" s="25" t="s">
        <v>84</v>
      </c>
      <c r="B68" s="102" t="s">
        <v>108</v>
      </c>
      <c r="C68" s="102"/>
      <c r="D68" s="102"/>
      <c r="E68" s="102"/>
      <c r="F68" s="102"/>
      <c r="G68" s="102"/>
    </row>
    <row r="69" spans="1:7" s="26" customFormat="1" ht="36" customHeight="1">
      <c r="A69" s="109" t="s">
        <v>19</v>
      </c>
      <c r="B69" s="103" t="s">
        <v>2</v>
      </c>
      <c r="C69" s="103"/>
      <c r="D69" s="103"/>
      <c r="E69" s="103"/>
      <c r="F69" s="103"/>
      <c r="G69" s="103"/>
    </row>
    <row r="70" spans="1:7" s="55" customFormat="1" ht="16.5" customHeight="1">
      <c r="A70" s="109"/>
      <c r="B70" s="105" t="s">
        <v>3</v>
      </c>
      <c r="C70" s="105" t="s">
        <v>20</v>
      </c>
      <c r="D70" s="104" t="s">
        <v>21</v>
      </c>
      <c r="E70" s="104"/>
      <c r="F70" s="104"/>
      <c r="G70" s="104"/>
    </row>
    <row r="71" spans="1:7" s="54" customFormat="1" ht="39.75" customHeight="1">
      <c r="A71" s="109"/>
      <c r="B71" s="105"/>
      <c r="C71" s="105"/>
      <c r="D71" s="56" t="s">
        <v>22</v>
      </c>
      <c r="E71" s="56" t="s">
        <v>23</v>
      </c>
      <c r="F71" s="56" t="s">
        <v>24</v>
      </c>
      <c r="G71" s="57" t="s">
        <v>59</v>
      </c>
    </row>
    <row r="72" spans="1:7" s="76" customFormat="1" ht="19.5" customHeight="1">
      <c r="A72" s="87" t="s">
        <v>202</v>
      </c>
      <c r="B72" s="87">
        <v>5</v>
      </c>
      <c r="C72" s="88">
        <v>71</v>
      </c>
      <c r="D72" s="88">
        <v>11</v>
      </c>
      <c r="E72" s="88">
        <v>213.8</v>
      </c>
      <c r="F72" s="88">
        <v>5</v>
      </c>
      <c r="G72" s="89">
        <v>24.6</v>
      </c>
    </row>
    <row r="73" spans="1:7" s="76" customFormat="1" ht="19.5" customHeight="1">
      <c r="A73" s="87" t="s">
        <v>153</v>
      </c>
      <c r="B73" s="87">
        <v>2</v>
      </c>
      <c r="C73" s="88">
        <v>24</v>
      </c>
      <c r="D73" s="88">
        <v>12</v>
      </c>
      <c r="E73" s="88">
        <v>230</v>
      </c>
      <c r="F73" s="88">
        <v>5</v>
      </c>
      <c r="G73" s="89">
        <v>25</v>
      </c>
    </row>
    <row r="74" spans="1:9" s="34" customFormat="1" ht="25.5" customHeight="1">
      <c r="A74" s="25" t="s">
        <v>38</v>
      </c>
      <c r="B74" s="31">
        <f>SUM(B72:B73)</f>
        <v>7</v>
      </c>
      <c r="C74" s="31">
        <f>SUM(C72:C73)</f>
        <v>95</v>
      </c>
      <c r="D74" s="32">
        <f>SUM(D72:D73)/2</f>
        <v>11.5</v>
      </c>
      <c r="E74" s="32">
        <f>SUM(E72:E73)/2</f>
        <v>221.9</v>
      </c>
      <c r="F74" s="32">
        <f>SUM(F72:F73)/2</f>
        <v>5</v>
      </c>
      <c r="G74" s="32">
        <f>SUM(G72:G73)/2</f>
        <v>24.8</v>
      </c>
      <c r="H74" s="76"/>
      <c r="I74" s="55"/>
    </row>
    <row r="75" s="54" customFormat="1" ht="12.75">
      <c r="H75" s="76"/>
    </row>
    <row r="76" s="54" customFormat="1" ht="12.75">
      <c r="H76" s="76"/>
    </row>
    <row r="77" spans="1:7" s="24" customFormat="1" ht="52.5" customHeight="1">
      <c r="A77" s="25" t="s">
        <v>85</v>
      </c>
      <c r="B77" s="102" t="s">
        <v>109</v>
      </c>
      <c r="C77" s="102"/>
      <c r="D77" s="102"/>
      <c r="E77" s="102"/>
      <c r="F77" s="102"/>
      <c r="G77" s="102"/>
    </row>
    <row r="78" spans="1:7" s="26" customFormat="1" ht="36" customHeight="1">
      <c r="A78" s="109" t="s">
        <v>19</v>
      </c>
      <c r="B78" s="103" t="s">
        <v>2</v>
      </c>
      <c r="C78" s="103"/>
      <c r="D78" s="103"/>
      <c r="E78" s="103"/>
      <c r="F78" s="103"/>
      <c r="G78" s="103"/>
    </row>
    <row r="79" spans="1:7" s="55" customFormat="1" ht="16.5" customHeight="1">
      <c r="A79" s="109"/>
      <c r="B79" s="105" t="s">
        <v>3</v>
      </c>
      <c r="C79" s="105" t="s">
        <v>20</v>
      </c>
      <c r="D79" s="104" t="s">
        <v>21</v>
      </c>
      <c r="E79" s="104"/>
      <c r="F79" s="104"/>
      <c r="G79" s="104"/>
    </row>
    <row r="80" spans="1:7" s="54" customFormat="1" ht="39.75" customHeight="1">
      <c r="A80" s="109"/>
      <c r="B80" s="105"/>
      <c r="C80" s="105"/>
      <c r="D80" s="56" t="s">
        <v>22</v>
      </c>
      <c r="E80" s="56" t="s">
        <v>23</v>
      </c>
      <c r="F80" s="56" t="s">
        <v>24</v>
      </c>
      <c r="G80" s="57" t="s">
        <v>59</v>
      </c>
    </row>
    <row r="81" spans="1:7" s="76" customFormat="1" ht="19.5" customHeight="1">
      <c r="A81" s="87" t="s">
        <v>196</v>
      </c>
      <c r="B81" s="87">
        <v>1</v>
      </c>
      <c r="C81" s="88">
        <v>20</v>
      </c>
      <c r="D81" s="88">
        <v>9</v>
      </c>
      <c r="E81" s="88">
        <v>190</v>
      </c>
      <c r="F81" s="88">
        <v>5</v>
      </c>
      <c r="G81" s="89">
        <v>25</v>
      </c>
    </row>
    <row r="82" spans="1:7" s="76" customFormat="1" ht="19.5" customHeight="1">
      <c r="A82" s="87" t="s">
        <v>195</v>
      </c>
      <c r="B82" s="87">
        <v>1</v>
      </c>
      <c r="C82" s="88">
        <v>16</v>
      </c>
      <c r="D82" s="88">
        <v>10</v>
      </c>
      <c r="E82" s="88">
        <v>183</v>
      </c>
      <c r="F82" s="88">
        <v>5</v>
      </c>
      <c r="G82" s="89">
        <v>25</v>
      </c>
    </row>
    <row r="83" spans="1:9" s="34" customFormat="1" ht="31.5" customHeight="1">
      <c r="A83" s="25" t="s">
        <v>40</v>
      </c>
      <c r="B83" s="31">
        <f>SUM(B81:B82)</f>
        <v>2</v>
      </c>
      <c r="C83" s="31">
        <f>SUM(C81:C82)</f>
        <v>36</v>
      </c>
      <c r="D83" s="32">
        <f>SUM(D81:D82)/2</f>
        <v>9.5</v>
      </c>
      <c r="E83" s="32">
        <f>SUM(E81:E82)/2</f>
        <v>186.5</v>
      </c>
      <c r="F83" s="32">
        <f>SUM(F81:F82)/2</f>
        <v>5</v>
      </c>
      <c r="G83" s="32">
        <f>SUM(G81:G82)/2</f>
        <v>25</v>
      </c>
      <c r="I83" s="55"/>
    </row>
    <row r="84" s="54" customFormat="1" ht="12.75"/>
    <row r="85" s="54" customFormat="1" ht="12.75"/>
    <row r="86" spans="1:7" s="24" customFormat="1" ht="52.5" customHeight="1">
      <c r="A86" s="25" t="s">
        <v>86</v>
      </c>
      <c r="B86" s="102" t="s">
        <v>87</v>
      </c>
      <c r="C86" s="102"/>
      <c r="D86" s="102"/>
      <c r="E86" s="102"/>
      <c r="F86" s="102"/>
      <c r="G86" s="102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</sheetData>
  <mergeCells count="39">
    <mergeCell ref="A36:I36"/>
    <mergeCell ref="B86:G86"/>
    <mergeCell ref="B57:G57"/>
    <mergeCell ref="B59:G59"/>
    <mergeCell ref="B68:G68"/>
    <mergeCell ref="B77:G77"/>
    <mergeCell ref="B50:G50"/>
    <mergeCell ref="B47:G47"/>
    <mergeCell ref="B38:G38"/>
    <mergeCell ref="A69:A71"/>
    <mergeCell ref="B69:G69"/>
    <mergeCell ref="B70:B71"/>
    <mergeCell ref="C70:C71"/>
    <mergeCell ref="D70:G70"/>
    <mergeCell ref="A51:A53"/>
    <mergeCell ref="B51:G51"/>
    <mergeCell ref="B52:B53"/>
    <mergeCell ref="C52:C53"/>
    <mergeCell ref="D52:G52"/>
    <mergeCell ref="A60:A62"/>
    <mergeCell ref="B60:G60"/>
    <mergeCell ref="B61:B62"/>
    <mergeCell ref="C61:C62"/>
    <mergeCell ref="D61:G61"/>
    <mergeCell ref="A2:A3"/>
    <mergeCell ref="B2:I2"/>
    <mergeCell ref="B1:I1"/>
    <mergeCell ref="A15:I16"/>
    <mergeCell ref="A78:A80"/>
    <mergeCell ref="B78:G78"/>
    <mergeCell ref="B79:B80"/>
    <mergeCell ref="C79:C80"/>
    <mergeCell ref="D79:G79"/>
    <mergeCell ref="B40:G40"/>
    <mergeCell ref="A41:A43"/>
    <mergeCell ref="B41:G41"/>
    <mergeCell ref="B42:B43"/>
    <mergeCell ref="C42:C43"/>
    <mergeCell ref="D42:G42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scale="90" r:id="rId2"/>
  <rowBreaks count="2" manualBreakCount="2">
    <brk id="37" max="8" man="1"/>
    <brk id="58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zoomScale="75" zoomScaleNormal="75" workbookViewId="0" topLeftCell="A1">
      <selection activeCell="A1" sqref="A1:I110"/>
    </sheetView>
  </sheetViews>
  <sheetFormatPr defaultColWidth="9.140625" defaultRowHeight="12.75"/>
  <cols>
    <col min="1" max="1" width="20.421875" style="0" customWidth="1"/>
    <col min="3" max="3" width="10.421875" style="0" bestFit="1" customWidth="1"/>
    <col min="5" max="5" width="10.421875" style="0" bestFit="1" customWidth="1"/>
    <col min="6" max="6" width="10.28125" style="0" customWidth="1"/>
  </cols>
  <sheetData>
    <row r="1" spans="1:9" s="68" customFormat="1" ht="69" customHeight="1">
      <c r="A1" s="67" t="s">
        <v>74</v>
      </c>
      <c r="B1" s="106" t="s">
        <v>110</v>
      </c>
      <c r="C1" s="107"/>
      <c r="D1" s="107"/>
      <c r="E1" s="107"/>
      <c r="F1" s="107"/>
      <c r="G1" s="107"/>
      <c r="H1" s="107"/>
      <c r="I1" s="108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41" customFormat="1" ht="15" customHeight="1">
      <c r="A4" s="10" t="s">
        <v>7</v>
      </c>
      <c r="B4" s="14">
        <f>B49</f>
        <v>1</v>
      </c>
      <c r="C4" s="15">
        <f aca="true" t="shared" si="0" ref="C4:C13">B4/$B$13*100</f>
        <v>4.166666666666666</v>
      </c>
      <c r="D4" s="14">
        <f>C49</f>
        <v>20</v>
      </c>
      <c r="E4" s="15">
        <f aca="true" t="shared" si="1" ref="E4:E13">D4/$D$13*100</f>
        <v>5.181347150259067</v>
      </c>
      <c r="F4" s="39">
        <f>D49</f>
        <v>11</v>
      </c>
      <c r="G4" s="40">
        <f>E49</f>
        <v>225</v>
      </c>
      <c r="H4" s="40">
        <f>F49</f>
        <v>5</v>
      </c>
      <c r="I4" s="40">
        <f>G49</f>
        <v>30</v>
      </c>
    </row>
    <row r="5" spans="1:9" s="41" customFormat="1" ht="15" customHeight="1">
      <c r="A5" s="10" t="s">
        <v>8</v>
      </c>
      <c r="B5" s="14">
        <f>B58</f>
        <v>2</v>
      </c>
      <c r="C5" s="15">
        <f t="shared" si="0"/>
        <v>8.333333333333332</v>
      </c>
      <c r="D5" s="14">
        <f>C58</f>
        <v>37</v>
      </c>
      <c r="E5" s="15">
        <f t="shared" si="1"/>
        <v>9.585492227979273</v>
      </c>
      <c r="F5" s="42">
        <f>D58</f>
        <v>10.5</v>
      </c>
      <c r="G5" s="43">
        <f>E58</f>
        <v>152</v>
      </c>
      <c r="H5" s="43">
        <f>F58</f>
        <v>5</v>
      </c>
      <c r="I5" s="43">
        <f>G58</f>
        <v>26.5</v>
      </c>
    </row>
    <row r="6" spans="1:9" s="41" customFormat="1" ht="15" customHeight="1">
      <c r="A6" s="10" t="s">
        <v>9</v>
      </c>
      <c r="B6" s="14">
        <f>B66</f>
        <v>2</v>
      </c>
      <c r="C6" s="15">
        <f t="shared" si="0"/>
        <v>8.333333333333332</v>
      </c>
      <c r="D6" s="14">
        <f>C66</f>
        <v>20</v>
      </c>
      <c r="E6" s="15">
        <f t="shared" si="1"/>
        <v>5.181347150259067</v>
      </c>
      <c r="F6" s="42">
        <f>D66</f>
        <v>12</v>
      </c>
      <c r="G6" s="43">
        <f>E66</f>
        <v>234</v>
      </c>
      <c r="H6" s="43">
        <f>F66</f>
        <v>5.5</v>
      </c>
      <c r="I6" s="43">
        <f>G66</f>
        <v>22.5</v>
      </c>
    </row>
    <row r="7" spans="1:9" s="41" customFormat="1" ht="15" customHeight="1">
      <c r="A7" s="10" t="s">
        <v>10</v>
      </c>
      <c r="B7" s="14">
        <f>B75</f>
        <v>3</v>
      </c>
      <c r="C7" s="15">
        <f t="shared" si="0"/>
        <v>12.5</v>
      </c>
      <c r="D7" s="14">
        <f>C75</f>
        <v>44</v>
      </c>
      <c r="E7" s="15">
        <f t="shared" si="1"/>
        <v>11.398963730569948</v>
      </c>
      <c r="F7" s="42">
        <f>D75</f>
        <v>9.25</v>
      </c>
      <c r="G7" s="42">
        <f>E75</f>
        <v>174.5</v>
      </c>
      <c r="H7" s="42">
        <f>F75</f>
        <v>5</v>
      </c>
      <c r="I7" s="42">
        <f>G75</f>
        <v>27.5</v>
      </c>
    </row>
    <row r="8" spans="1:9" s="41" customFormat="1" ht="15" customHeight="1">
      <c r="A8" s="10" t="s">
        <v>11</v>
      </c>
      <c r="B8" s="14">
        <f>B84</f>
        <v>4</v>
      </c>
      <c r="C8" s="15">
        <f t="shared" si="0"/>
        <v>16.666666666666664</v>
      </c>
      <c r="D8" s="14">
        <f>C84</f>
        <v>82</v>
      </c>
      <c r="E8" s="15">
        <f t="shared" si="1"/>
        <v>21.243523316062177</v>
      </c>
      <c r="F8" s="42">
        <f>D84</f>
        <v>11.25</v>
      </c>
      <c r="G8" s="43">
        <f>E84</f>
        <v>213.5</v>
      </c>
      <c r="H8" s="43">
        <f>F84</f>
        <v>5</v>
      </c>
      <c r="I8" s="43">
        <f>G84</f>
        <v>25.75</v>
      </c>
    </row>
    <row r="9" spans="1:9" s="41" customFormat="1" ht="15" customHeight="1">
      <c r="A9" s="10" t="s">
        <v>12</v>
      </c>
      <c r="B9" s="14">
        <v>0</v>
      </c>
      <c r="C9" s="15">
        <f t="shared" si="0"/>
        <v>0</v>
      </c>
      <c r="D9" s="14">
        <v>0</v>
      </c>
      <c r="E9" s="15">
        <f t="shared" si="1"/>
        <v>0</v>
      </c>
      <c r="F9" s="42">
        <v>0</v>
      </c>
      <c r="G9" s="43">
        <v>0</v>
      </c>
      <c r="H9" s="43">
        <v>0</v>
      </c>
      <c r="I9" s="43">
        <v>0</v>
      </c>
    </row>
    <row r="10" spans="1:9" s="41" customFormat="1" ht="15" customHeight="1">
      <c r="A10" s="10" t="s">
        <v>13</v>
      </c>
      <c r="B10" s="14"/>
      <c r="C10" s="15">
        <v>0</v>
      </c>
      <c r="D10" s="14">
        <v>0</v>
      </c>
      <c r="E10" s="15">
        <v>0</v>
      </c>
      <c r="F10" s="42">
        <v>0</v>
      </c>
      <c r="G10" s="43">
        <v>0</v>
      </c>
      <c r="H10" s="43">
        <v>0</v>
      </c>
      <c r="I10" s="43">
        <v>0</v>
      </c>
    </row>
    <row r="11" spans="1:9" s="41" customFormat="1" ht="15" customHeight="1">
      <c r="A11" s="10" t="s">
        <v>14</v>
      </c>
      <c r="B11" s="14">
        <f>B100</f>
        <v>8</v>
      </c>
      <c r="C11" s="15">
        <f t="shared" si="0"/>
        <v>33.33333333333333</v>
      </c>
      <c r="D11" s="14">
        <f>C100</f>
        <v>130</v>
      </c>
      <c r="E11" s="15">
        <f t="shared" si="1"/>
        <v>33.67875647668394</v>
      </c>
      <c r="F11" s="42">
        <f>D100</f>
        <v>10.611111111111112</v>
      </c>
      <c r="G11" s="42">
        <f>E100</f>
        <v>204.83333333333334</v>
      </c>
      <c r="H11" s="42">
        <f>F100</f>
        <v>5</v>
      </c>
      <c r="I11" s="42">
        <f>G100</f>
        <v>19</v>
      </c>
    </row>
    <row r="12" spans="1:9" s="41" customFormat="1" ht="15" customHeight="1">
      <c r="A12" s="10" t="s">
        <v>15</v>
      </c>
      <c r="B12" s="14">
        <f>B110</f>
        <v>4</v>
      </c>
      <c r="C12" s="15">
        <f t="shared" si="0"/>
        <v>16.666666666666664</v>
      </c>
      <c r="D12" s="14">
        <f>C110</f>
        <v>53</v>
      </c>
      <c r="E12" s="15">
        <f t="shared" si="1"/>
        <v>13.730569948186528</v>
      </c>
      <c r="F12" s="44">
        <f>D110</f>
        <v>11.333333333333334</v>
      </c>
      <c r="G12" s="44">
        <f>E110</f>
        <v>235.66666666666666</v>
      </c>
      <c r="H12" s="44">
        <f>F110</f>
        <v>5.666666666666667</v>
      </c>
      <c r="I12" s="44">
        <f>G110</f>
        <v>25</v>
      </c>
    </row>
    <row r="13" spans="1:9" s="35" customFormat="1" ht="18.75" customHeight="1" thickBot="1">
      <c r="A13" s="20" t="s">
        <v>16</v>
      </c>
      <c r="B13" s="21">
        <f>SUM(B4:B12)</f>
        <v>24</v>
      </c>
      <c r="C13" s="22">
        <f t="shared" si="0"/>
        <v>100</v>
      </c>
      <c r="D13" s="21">
        <f>SUM(D4:D12)</f>
        <v>386</v>
      </c>
      <c r="E13" s="22">
        <f t="shared" si="1"/>
        <v>100</v>
      </c>
      <c r="F13" s="46">
        <f>SUM(F4:F12)/7</f>
        <v>10.84920634920635</v>
      </c>
      <c r="G13" s="46">
        <f>SUM(G4:G12)/7</f>
        <v>205.64285714285714</v>
      </c>
      <c r="H13" s="46">
        <f>SUM(H4:H12)/7</f>
        <v>5.166666666666666</v>
      </c>
      <c r="I13" s="46">
        <f>SUM(I4:I12)/7</f>
        <v>25.178571428571427</v>
      </c>
    </row>
    <row r="14" s="51" customFormat="1" ht="11.25">
      <c r="A14" s="69"/>
    </row>
    <row r="15" spans="1:2" s="51" customFormat="1" ht="11.25">
      <c r="A15" s="71" t="s">
        <v>75</v>
      </c>
      <c r="B15" s="50"/>
    </row>
    <row r="19" ht="12.75">
      <c r="D19" t="s">
        <v>57</v>
      </c>
    </row>
    <row r="20" spans="3:4" ht="12.75">
      <c r="C20" s="72" t="s">
        <v>7</v>
      </c>
      <c r="D20" s="73">
        <v>1</v>
      </c>
    </row>
    <row r="21" spans="3:4" ht="12.75">
      <c r="C21" s="72" t="s">
        <v>8</v>
      </c>
      <c r="D21" s="73">
        <v>2</v>
      </c>
    </row>
    <row r="22" spans="3:4" ht="12.75">
      <c r="C22" s="72" t="s">
        <v>9</v>
      </c>
      <c r="D22" s="73">
        <v>2</v>
      </c>
    </row>
    <row r="23" spans="3:4" ht="12.75">
      <c r="C23" s="72" t="s">
        <v>10</v>
      </c>
      <c r="D23" s="73">
        <v>3</v>
      </c>
    </row>
    <row r="24" spans="3:4" ht="12.75">
      <c r="C24" s="72" t="s">
        <v>11</v>
      </c>
      <c r="D24" s="73">
        <v>4</v>
      </c>
    </row>
    <row r="25" spans="3:4" ht="12.75">
      <c r="C25" s="72" t="s">
        <v>12</v>
      </c>
      <c r="D25" s="73">
        <v>0</v>
      </c>
    </row>
    <row r="26" spans="3:4" ht="12.75">
      <c r="C26" s="72" t="s">
        <v>13</v>
      </c>
      <c r="D26" s="73"/>
    </row>
    <row r="27" spans="3:4" ht="12.75">
      <c r="C27" s="72" t="s">
        <v>14</v>
      </c>
      <c r="D27" s="73">
        <v>8</v>
      </c>
    </row>
    <row r="28" spans="3:4" ht="12.75">
      <c r="C28" s="72" t="s">
        <v>15</v>
      </c>
      <c r="D28" s="73">
        <v>4</v>
      </c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24" customFormat="1" ht="38.25" customHeight="1"/>
    <row r="40" s="54" customFormat="1" ht="12.75"/>
    <row r="41" s="24" customFormat="1" ht="14.25" customHeight="1"/>
    <row r="42" spans="1:9" s="54" customFormat="1" ht="36.75" customHeight="1">
      <c r="A42" s="111" t="s">
        <v>17</v>
      </c>
      <c r="B42" s="125"/>
      <c r="C42" s="125"/>
      <c r="D42" s="125"/>
      <c r="E42" s="125"/>
      <c r="F42" s="125"/>
      <c r="G42" s="125"/>
      <c r="H42" s="125"/>
      <c r="I42" s="125"/>
    </row>
    <row r="44" spans="1:7" s="24" customFormat="1" ht="52.5" customHeight="1">
      <c r="A44" s="25" t="s">
        <v>77</v>
      </c>
      <c r="B44" s="102" t="s">
        <v>111</v>
      </c>
      <c r="C44" s="102"/>
      <c r="D44" s="102"/>
      <c r="E44" s="102"/>
      <c r="F44" s="102"/>
      <c r="G44" s="102"/>
    </row>
    <row r="45" spans="1:7" s="26" customFormat="1" ht="36" customHeight="1">
      <c r="A45" s="109" t="s">
        <v>19</v>
      </c>
      <c r="B45" s="103" t="s">
        <v>2</v>
      </c>
      <c r="C45" s="103"/>
      <c r="D45" s="103"/>
      <c r="E45" s="103"/>
      <c r="F45" s="103"/>
      <c r="G45" s="103"/>
    </row>
    <row r="46" spans="1:7" s="55" customFormat="1" ht="16.5" customHeight="1">
      <c r="A46" s="109"/>
      <c r="B46" s="105" t="s">
        <v>3</v>
      </c>
      <c r="C46" s="105" t="s">
        <v>20</v>
      </c>
      <c r="D46" s="104" t="s">
        <v>21</v>
      </c>
      <c r="E46" s="104"/>
      <c r="F46" s="104"/>
      <c r="G46" s="104"/>
    </row>
    <row r="47" spans="1:7" s="54" customFormat="1" ht="39.75" customHeight="1">
      <c r="A47" s="109"/>
      <c r="B47" s="105"/>
      <c r="C47" s="105"/>
      <c r="D47" s="56" t="s">
        <v>22</v>
      </c>
      <c r="E47" s="56" t="s">
        <v>23</v>
      </c>
      <c r="F47" s="56" t="s">
        <v>24</v>
      </c>
      <c r="G47" s="57" t="s">
        <v>59</v>
      </c>
    </row>
    <row r="48" spans="1:7" s="76" customFormat="1" ht="18.75" customHeight="1">
      <c r="A48" s="87" t="s">
        <v>7</v>
      </c>
      <c r="B48" s="87">
        <v>1</v>
      </c>
      <c r="C48" s="88">
        <v>20</v>
      </c>
      <c r="D48" s="88">
        <v>11</v>
      </c>
      <c r="E48" s="88">
        <v>225</v>
      </c>
      <c r="F48" s="88">
        <v>5</v>
      </c>
      <c r="G48" s="89">
        <v>30</v>
      </c>
    </row>
    <row r="49" spans="1:9" s="34" customFormat="1" ht="25.5" customHeight="1">
      <c r="A49" s="25" t="s">
        <v>26</v>
      </c>
      <c r="B49" s="31">
        <v>1</v>
      </c>
      <c r="C49" s="31">
        <v>20</v>
      </c>
      <c r="D49" s="32">
        <v>11</v>
      </c>
      <c r="E49" s="32">
        <v>225</v>
      </c>
      <c r="F49" s="32">
        <v>5</v>
      </c>
      <c r="G49" s="32">
        <v>30</v>
      </c>
      <c r="I49" s="55"/>
    </row>
    <row r="50" spans="1:9" s="54" customFormat="1" ht="12.75">
      <c r="A50" s="64"/>
      <c r="B50" s="64"/>
      <c r="C50" s="64"/>
      <c r="D50" s="64"/>
      <c r="E50" s="64"/>
      <c r="F50" s="65"/>
      <c r="G50" s="65"/>
      <c r="H50" s="65"/>
      <c r="I50" s="65"/>
    </row>
    <row r="51" s="54" customFormat="1" ht="12.75"/>
    <row r="52" spans="1:7" s="24" customFormat="1" ht="52.5" customHeight="1">
      <c r="A52" s="25" t="s">
        <v>88</v>
      </c>
      <c r="B52" s="102" t="s">
        <v>112</v>
      </c>
      <c r="C52" s="102"/>
      <c r="D52" s="102"/>
      <c r="E52" s="102"/>
      <c r="F52" s="102"/>
      <c r="G52" s="102"/>
    </row>
    <row r="53" spans="1:7" s="26" customFormat="1" ht="27.75" customHeight="1">
      <c r="A53" s="109" t="s">
        <v>19</v>
      </c>
      <c r="B53" s="103" t="s">
        <v>2</v>
      </c>
      <c r="C53" s="103"/>
      <c r="D53" s="103"/>
      <c r="E53" s="103"/>
      <c r="F53" s="103"/>
      <c r="G53" s="103"/>
    </row>
    <row r="54" spans="1:7" s="55" customFormat="1" ht="16.5" customHeight="1">
      <c r="A54" s="109"/>
      <c r="B54" s="105" t="s">
        <v>3</v>
      </c>
      <c r="C54" s="105" t="s">
        <v>20</v>
      </c>
      <c r="D54" s="104" t="s">
        <v>21</v>
      </c>
      <c r="E54" s="104"/>
      <c r="F54" s="104"/>
      <c r="G54" s="104"/>
    </row>
    <row r="55" spans="1:7" s="54" customFormat="1" ht="39.75" customHeight="1">
      <c r="A55" s="109"/>
      <c r="B55" s="105"/>
      <c r="C55" s="105"/>
      <c r="D55" s="56" t="s">
        <v>22</v>
      </c>
      <c r="E55" s="56" t="s">
        <v>23</v>
      </c>
      <c r="F55" s="56" t="s">
        <v>24</v>
      </c>
      <c r="G55" s="57" t="s">
        <v>59</v>
      </c>
    </row>
    <row r="56" spans="1:7" s="76" customFormat="1" ht="18.75" customHeight="1">
      <c r="A56" s="87" t="s">
        <v>133</v>
      </c>
      <c r="B56" s="87">
        <v>1</v>
      </c>
      <c r="C56" s="88">
        <v>21</v>
      </c>
      <c r="D56" s="88">
        <v>10</v>
      </c>
      <c r="E56" s="88">
        <v>184</v>
      </c>
      <c r="F56" s="88">
        <v>5</v>
      </c>
      <c r="G56" s="89">
        <v>28</v>
      </c>
    </row>
    <row r="57" spans="1:7" s="76" customFormat="1" ht="18.75" customHeight="1">
      <c r="A57" s="87" t="s">
        <v>132</v>
      </c>
      <c r="B57" s="87">
        <v>1</v>
      </c>
      <c r="C57" s="88">
        <v>16</v>
      </c>
      <c r="D57" s="88">
        <v>11</v>
      </c>
      <c r="E57" s="88">
        <v>120</v>
      </c>
      <c r="F57" s="88">
        <v>5</v>
      </c>
      <c r="G57" s="89">
        <v>25</v>
      </c>
    </row>
    <row r="58" spans="1:9" s="34" customFormat="1" ht="25.5" customHeight="1">
      <c r="A58" s="25" t="s">
        <v>28</v>
      </c>
      <c r="B58" s="31">
        <f>SUM(B56:B57)</f>
        <v>2</v>
      </c>
      <c r="C58" s="31">
        <f>SUM(C56:C57)</f>
        <v>37</v>
      </c>
      <c r="D58" s="32">
        <f>SUM(D56:D57)/2</f>
        <v>10.5</v>
      </c>
      <c r="E58" s="32">
        <f>SUM(E56:E57)/2</f>
        <v>152</v>
      </c>
      <c r="F58" s="32">
        <f>SUM(F56:F57)/2</f>
        <v>5</v>
      </c>
      <c r="G58" s="32">
        <f>SUM(G56:G57)/2</f>
        <v>26.5</v>
      </c>
      <c r="I58" s="55"/>
    </row>
    <row r="59" s="54" customFormat="1" ht="12.75"/>
    <row r="60" s="54" customFormat="1" ht="12.75"/>
    <row r="61" spans="1:7" s="24" customFormat="1" ht="52.5" customHeight="1">
      <c r="A61" s="25" t="s">
        <v>89</v>
      </c>
      <c r="B61" s="102" t="s">
        <v>113</v>
      </c>
      <c r="C61" s="102"/>
      <c r="D61" s="102"/>
      <c r="E61" s="102"/>
      <c r="F61" s="102"/>
      <c r="G61" s="102"/>
    </row>
    <row r="62" spans="1:7" s="26" customFormat="1" ht="36" customHeight="1">
      <c r="A62" s="109" t="s">
        <v>19</v>
      </c>
      <c r="B62" s="103" t="s">
        <v>2</v>
      </c>
      <c r="C62" s="103"/>
      <c r="D62" s="103"/>
      <c r="E62" s="103"/>
      <c r="F62" s="103"/>
      <c r="G62" s="103"/>
    </row>
    <row r="63" spans="1:7" s="55" customFormat="1" ht="16.5" customHeight="1">
      <c r="A63" s="109"/>
      <c r="B63" s="105" t="s">
        <v>3</v>
      </c>
      <c r="C63" s="105" t="s">
        <v>20</v>
      </c>
      <c r="D63" s="104" t="s">
        <v>21</v>
      </c>
      <c r="E63" s="104"/>
      <c r="F63" s="104"/>
      <c r="G63" s="104"/>
    </row>
    <row r="64" spans="1:7" s="54" customFormat="1" ht="39.75" customHeight="1">
      <c r="A64" s="109"/>
      <c r="B64" s="105"/>
      <c r="C64" s="105"/>
      <c r="D64" s="56" t="s">
        <v>22</v>
      </c>
      <c r="E64" s="56" t="s">
        <v>23</v>
      </c>
      <c r="F64" s="56" t="s">
        <v>24</v>
      </c>
      <c r="G64" s="57" t="s">
        <v>59</v>
      </c>
    </row>
    <row r="65" spans="1:7" s="76" customFormat="1" ht="18.75" customHeight="1">
      <c r="A65" s="87" t="s">
        <v>170</v>
      </c>
      <c r="B65" s="87">
        <v>2</v>
      </c>
      <c r="C65" s="88">
        <v>20</v>
      </c>
      <c r="D65" s="88">
        <v>12</v>
      </c>
      <c r="E65" s="88">
        <v>234</v>
      </c>
      <c r="F65" s="88">
        <v>5.5</v>
      </c>
      <c r="G65" s="89">
        <v>22.3</v>
      </c>
    </row>
    <row r="66" spans="1:9" s="34" customFormat="1" ht="25.5" customHeight="1">
      <c r="A66" s="25" t="s">
        <v>30</v>
      </c>
      <c r="B66" s="31">
        <v>2</v>
      </c>
      <c r="C66" s="31">
        <v>20</v>
      </c>
      <c r="D66" s="32">
        <v>12</v>
      </c>
      <c r="E66" s="32">
        <v>234</v>
      </c>
      <c r="F66" s="32">
        <v>5.5</v>
      </c>
      <c r="G66" s="32">
        <v>22.5</v>
      </c>
      <c r="I66" s="55"/>
    </row>
    <row r="67" s="54" customFormat="1" ht="12.75"/>
    <row r="68" s="54" customFormat="1" ht="12.75"/>
    <row r="69" spans="1:7" s="24" customFormat="1" ht="52.5" customHeight="1">
      <c r="A69" s="25" t="s">
        <v>90</v>
      </c>
      <c r="B69" s="102" t="s">
        <v>114</v>
      </c>
      <c r="C69" s="102"/>
      <c r="D69" s="102"/>
      <c r="E69" s="102"/>
      <c r="F69" s="102"/>
      <c r="G69" s="102"/>
    </row>
    <row r="70" spans="1:7" s="26" customFormat="1" ht="36" customHeight="1">
      <c r="A70" s="109" t="s">
        <v>19</v>
      </c>
      <c r="B70" s="126" t="s">
        <v>2</v>
      </c>
      <c r="C70" s="127"/>
      <c r="D70" s="127"/>
      <c r="E70" s="127"/>
      <c r="F70" s="127"/>
      <c r="G70" s="128"/>
    </row>
    <row r="71" spans="1:7" s="55" customFormat="1" ht="16.5" customHeight="1">
      <c r="A71" s="109"/>
      <c r="B71" s="105" t="s">
        <v>3</v>
      </c>
      <c r="C71" s="105" t="s">
        <v>20</v>
      </c>
      <c r="D71" s="104" t="s">
        <v>21</v>
      </c>
      <c r="E71" s="104"/>
      <c r="F71" s="104"/>
      <c r="G71" s="104"/>
    </row>
    <row r="72" spans="1:7" s="54" customFormat="1" ht="39.75" customHeight="1">
      <c r="A72" s="109"/>
      <c r="B72" s="105"/>
      <c r="C72" s="105"/>
      <c r="D72" s="56" t="s">
        <v>22</v>
      </c>
      <c r="E72" s="56" t="s">
        <v>23</v>
      </c>
      <c r="F72" s="56" t="s">
        <v>24</v>
      </c>
      <c r="G72" s="57" t="s">
        <v>59</v>
      </c>
    </row>
    <row r="73" spans="1:7" s="76" customFormat="1" ht="18.75" customHeight="1">
      <c r="A73" s="87" t="s">
        <v>10</v>
      </c>
      <c r="B73" s="87">
        <v>1</v>
      </c>
      <c r="C73" s="88">
        <v>20</v>
      </c>
      <c r="D73" s="88">
        <v>11</v>
      </c>
      <c r="E73" s="88">
        <v>199</v>
      </c>
      <c r="F73" s="88">
        <v>5</v>
      </c>
      <c r="G73" s="89">
        <v>30</v>
      </c>
    </row>
    <row r="74" spans="1:7" s="76" customFormat="1" ht="18.75" customHeight="1">
      <c r="A74" s="87" t="s">
        <v>187</v>
      </c>
      <c r="B74" s="87">
        <v>2</v>
      </c>
      <c r="C74" s="88">
        <v>24</v>
      </c>
      <c r="D74" s="88">
        <v>7.5</v>
      </c>
      <c r="E74" s="88">
        <v>150</v>
      </c>
      <c r="F74" s="88">
        <v>5</v>
      </c>
      <c r="G74" s="89">
        <v>25</v>
      </c>
    </row>
    <row r="75" spans="1:9" s="34" customFormat="1" ht="25.5" customHeight="1">
      <c r="A75" s="25" t="s">
        <v>32</v>
      </c>
      <c r="B75" s="31">
        <f>SUM(B73:B74)</f>
        <v>3</v>
      </c>
      <c r="C75" s="31">
        <f>SUM(C73:C74)</f>
        <v>44</v>
      </c>
      <c r="D75" s="32">
        <f>SUM(D73:D74)/2</f>
        <v>9.25</v>
      </c>
      <c r="E75" s="32">
        <f>SUM(E73:E74)/2</f>
        <v>174.5</v>
      </c>
      <c r="F75" s="32">
        <f>SUM(F73:F74)/2</f>
        <v>5</v>
      </c>
      <c r="G75" s="32">
        <f>SUM(G73:G74)/2</f>
        <v>27.5</v>
      </c>
      <c r="I75" s="55"/>
    </row>
    <row r="76" s="54" customFormat="1" ht="12.75"/>
    <row r="77" s="54" customFormat="1" ht="12.75"/>
    <row r="78" s="54" customFormat="1" ht="12.75"/>
    <row r="79" spans="1:7" s="24" customFormat="1" ht="52.5" customHeight="1">
      <c r="A79" s="25" t="s">
        <v>91</v>
      </c>
      <c r="B79" s="102" t="s">
        <v>115</v>
      </c>
      <c r="C79" s="102"/>
      <c r="D79" s="102"/>
      <c r="E79" s="102"/>
      <c r="F79" s="102"/>
      <c r="G79" s="102"/>
    </row>
    <row r="80" spans="1:7" s="26" customFormat="1" ht="36" customHeight="1">
      <c r="A80" s="109" t="s">
        <v>19</v>
      </c>
      <c r="B80" s="103" t="s">
        <v>2</v>
      </c>
      <c r="C80" s="103"/>
      <c r="D80" s="103"/>
      <c r="E80" s="103"/>
      <c r="F80" s="103"/>
      <c r="G80" s="103"/>
    </row>
    <row r="81" spans="1:7" s="55" customFormat="1" ht="16.5" customHeight="1">
      <c r="A81" s="109"/>
      <c r="B81" s="105" t="s">
        <v>3</v>
      </c>
      <c r="C81" s="105" t="s">
        <v>20</v>
      </c>
      <c r="D81" s="104" t="s">
        <v>21</v>
      </c>
      <c r="E81" s="104"/>
      <c r="F81" s="104"/>
      <c r="G81" s="104"/>
    </row>
    <row r="82" spans="1:7" s="54" customFormat="1" ht="39.75" customHeight="1">
      <c r="A82" s="109"/>
      <c r="B82" s="105"/>
      <c r="C82" s="105"/>
      <c r="D82" s="56" t="s">
        <v>22</v>
      </c>
      <c r="E82" s="56" t="s">
        <v>23</v>
      </c>
      <c r="F82" s="56" t="s">
        <v>24</v>
      </c>
      <c r="G82" s="57" t="s">
        <v>59</v>
      </c>
    </row>
    <row r="83" spans="1:8" s="76" customFormat="1" ht="18.75" customHeight="1">
      <c r="A83" s="87" t="s">
        <v>11</v>
      </c>
      <c r="B83" s="87">
        <v>4</v>
      </c>
      <c r="C83" s="88">
        <v>82</v>
      </c>
      <c r="D83" s="88">
        <v>11.25</v>
      </c>
      <c r="E83" s="88">
        <v>213.5</v>
      </c>
      <c r="F83" s="88">
        <v>5</v>
      </c>
      <c r="G83" s="89">
        <v>26.15</v>
      </c>
      <c r="H83" s="54"/>
    </row>
    <row r="84" spans="1:9" s="34" customFormat="1" ht="25.5" customHeight="1">
      <c r="A84" s="25" t="s">
        <v>34</v>
      </c>
      <c r="B84" s="31">
        <v>4</v>
      </c>
      <c r="C84" s="31">
        <v>82</v>
      </c>
      <c r="D84" s="32">
        <v>11.25</v>
      </c>
      <c r="E84" s="32">
        <v>213.5</v>
      </c>
      <c r="F84" s="32">
        <v>5</v>
      </c>
      <c r="G84" s="32">
        <v>25.75</v>
      </c>
      <c r="H84" s="54"/>
      <c r="I84" s="55"/>
    </row>
    <row r="85" spans="1:9" s="54" customFormat="1" ht="12.75">
      <c r="A85" s="64"/>
      <c r="B85" s="64"/>
      <c r="C85" s="65"/>
      <c r="D85" s="65"/>
      <c r="E85" s="65"/>
      <c r="F85" s="65"/>
      <c r="G85" s="65"/>
      <c r="I85" s="65"/>
    </row>
    <row r="86" s="54" customFormat="1" ht="12.75"/>
    <row r="87" spans="1:7" s="24" customFormat="1" ht="41.25" customHeight="1">
      <c r="A87" s="25" t="s">
        <v>92</v>
      </c>
      <c r="B87" s="102" t="s">
        <v>96</v>
      </c>
      <c r="C87" s="102"/>
      <c r="D87" s="102"/>
      <c r="E87" s="102"/>
      <c r="F87" s="102"/>
      <c r="G87" s="102"/>
    </row>
    <row r="88" s="54" customFormat="1" ht="12.75"/>
    <row r="89" s="54" customFormat="1" ht="12.75"/>
    <row r="90" spans="1:7" s="24" customFormat="1" ht="52.5" customHeight="1">
      <c r="A90" s="25" t="s">
        <v>93</v>
      </c>
      <c r="B90" s="102" t="s">
        <v>205</v>
      </c>
      <c r="C90" s="102"/>
      <c r="D90" s="102"/>
      <c r="E90" s="102"/>
      <c r="F90" s="102"/>
      <c r="G90" s="102"/>
    </row>
    <row r="91" s="54" customFormat="1" ht="12.75"/>
    <row r="92" s="54" customFormat="1" ht="12.75"/>
    <row r="93" spans="1:7" s="24" customFormat="1" ht="52.5" customHeight="1">
      <c r="A93" s="25" t="s">
        <v>94</v>
      </c>
      <c r="B93" s="102" t="s">
        <v>117</v>
      </c>
      <c r="C93" s="102"/>
      <c r="D93" s="102"/>
      <c r="E93" s="102"/>
      <c r="F93" s="102"/>
      <c r="G93" s="102"/>
    </row>
    <row r="94" spans="1:7" s="26" customFormat="1" ht="36" customHeight="1">
      <c r="A94" s="109" t="s">
        <v>19</v>
      </c>
      <c r="B94" s="103" t="s">
        <v>2</v>
      </c>
      <c r="C94" s="103"/>
      <c r="D94" s="103"/>
      <c r="E94" s="103"/>
      <c r="F94" s="103"/>
      <c r="G94" s="103"/>
    </row>
    <row r="95" spans="1:7" s="55" customFormat="1" ht="16.5" customHeight="1">
      <c r="A95" s="109"/>
      <c r="B95" s="105" t="s">
        <v>3</v>
      </c>
      <c r="C95" s="105" t="s">
        <v>20</v>
      </c>
      <c r="D95" s="104" t="s">
        <v>21</v>
      </c>
      <c r="E95" s="104"/>
      <c r="F95" s="104"/>
      <c r="G95" s="104"/>
    </row>
    <row r="96" spans="1:8" s="54" customFormat="1" ht="39.75" customHeight="1">
      <c r="A96" s="109"/>
      <c r="B96" s="105"/>
      <c r="C96" s="105"/>
      <c r="D96" s="56" t="s">
        <v>22</v>
      </c>
      <c r="E96" s="56" t="s">
        <v>23</v>
      </c>
      <c r="F96" s="56" t="s">
        <v>24</v>
      </c>
      <c r="G96" s="57" t="s">
        <v>59</v>
      </c>
      <c r="H96" s="55"/>
    </row>
    <row r="97" spans="1:7" s="76" customFormat="1" ht="18.75" customHeight="1">
      <c r="A97" s="87" t="s">
        <v>194</v>
      </c>
      <c r="B97" s="87">
        <v>6</v>
      </c>
      <c r="C97" s="88">
        <v>107</v>
      </c>
      <c r="D97" s="88">
        <v>8.833333333333334</v>
      </c>
      <c r="E97" s="88">
        <v>157.5</v>
      </c>
      <c r="F97" s="88">
        <v>5</v>
      </c>
      <c r="G97" s="89">
        <v>27</v>
      </c>
    </row>
    <row r="98" spans="1:7" s="76" customFormat="1" ht="18.75" customHeight="1">
      <c r="A98" s="87" t="s">
        <v>198</v>
      </c>
      <c r="B98" s="87">
        <v>1</v>
      </c>
      <c r="C98" s="88">
        <v>11</v>
      </c>
      <c r="D98" s="88">
        <v>12</v>
      </c>
      <c r="E98" s="88">
        <v>222</v>
      </c>
      <c r="F98" s="88">
        <v>5</v>
      </c>
      <c r="G98" s="89">
        <v>5</v>
      </c>
    </row>
    <row r="99" spans="1:7" s="76" customFormat="1" ht="18.75" customHeight="1">
      <c r="A99" s="87" t="s">
        <v>197</v>
      </c>
      <c r="B99" s="87">
        <v>1</v>
      </c>
      <c r="C99" s="88">
        <v>12</v>
      </c>
      <c r="D99" s="88">
        <v>11</v>
      </c>
      <c r="E99" s="88">
        <v>235</v>
      </c>
      <c r="F99" s="88">
        <v>5</v>
      </c>
      <c r="G99" s="89">
        <v>25</v>
      </c>
    </row>
    <row r="100" spans="1:9" s="34" customFormat="1" ht="25.5" customHeight="1">
      <c r="A100" s="25" t="s">
        <v>40</v>
      </c>
      <c r="B100" s="31">
        <f>SUM(B97:B99)</f>
        <v>8</v>
      </c>
      <c r="C100" s="31">
        <f>SUM(C97:C99)</f>
        <v>130</v>
      </c>
      <c r="D100" s="32">
        <f>SUM(D97:D99)/3</f>
        <v>10.611111111111112</v>
      </c>
      <c r="E100" s="32">
        <f>SUM(E97:E99)/3</f>
        <v>204.83333333333334</v>
      </c>
      <c r="F100" s="32">
        <f>SUM(F97:F99)/3</f>
        <v>5</v>
      </c>
      <c r="G100" s="32">
        <f>SUM(G97:G99)/3</f>
        <v>19</v>
      </c>
      <c r="I100" s="55"/>
    </row>
    <row r="101" s="54" customFormat="1" ht="12.75">
      <c r="H101" s="55"/>
    </row>
    <row r="102" s="54" customFormat="1" ht="12.75">
      <c r="H102" s="55"/>
    </row>
    <row r="103" spans="1:7" s="24" customFormat="1" ht="52.5" customHeight="1">
      <c r="A103" s="25" t="s">
        <v>95</v>
      </c>
      <c r="B103" s="102" t="s">
        <v>118</v>
      </c>
      <c r="C103" s="102"/>
      <c r="D103" s="102"/>
      <c r="E103" s="102"/>
      <c r="F103" s="102"/>
      <c r="G103" s="102"/>
    </row>
    <row r="104" spans="1:7" s="26" customFormat="1" ht="36" customHeight="1">
      <c r="A104" s="109" t="s">
        <v>19</v>
      </c>
      <c r="B104" s="103" t="s">
        <v>2</v>
      </c>
      <c r="C104" s="103"/>
      <c r="D104" s="103"/>
      <c r="E104" s="103"/>
      <c r="F104" s="103"/>
      <c r="G104" s="103"/>
    </row>
    <row r="105" spans="1:7" s="55" customFormat="1" ht="16.5" customHeight="1">
      <c r="A105" s="109"/>
      <c r="B105" s="105" t="s">
        <v>3</v>
      </c>
      <c r="C105" s="105" t="s">
        <v>20</v>
      </c>
      <c r="D105" s="104" t="s">
        <v>21</v>
      </c>
      <c r="E105" s="104"/>
      <c r="F105" s="104"/>
      <c r="G105" s="104"/>
    </row>
    <row r="106" spans="1:7" s="54" customFormat="1" ht="39.75" customHeight="1">
      <c r="A106" s="109"/>
      <c r="B106" s="105"/>
      <c r="C106" s="105"/>
      <c r="D106" s="56" t="s">
        <v>22</v>
      </c>
      <c r="E106" s="56" t="s">
        <v>23</v>
      </c>
      <c r="F106" s="56" t="s">
        <v>24</v>
      </c>
      <c r="G106" s="57" t="s">
        <v>59</v>
      </c>
    </row>
    <row r="107" spans="1:7" s="76" customFormat="1" ht="18.75" customHeight="1">
      <c r="A107" s="87" t="s">
        <v>203</v>
      </c>
      <c r="B107" s="87">
        <v>1</v>
      </c>
      <c r="C107" s="88">
        <v>20</v>
      </c>
      <c r="D107" s="88">
        <v>10</v>
      </c>
      <c r="E107" s="88">
        <v>187</v>
      </c>
      <c r="F107" s="88">
        <v>5</v>
      </c>
      <c r="G107" s="89">
        <v>20</v>
      </c>
    </row>
    <row r="108" spans="1:7" s="76" customFormat="1" ht="18.75" customHeight="1">
      <c r="A108" s="87" t="s">
        <v>204</v>
      </c>
      <c r="B108" s="87">
        <v>1</v>
      </c>
      <c r="C108" s="88">
        <v>15</v>
      </c>
      <c r="D108" s="88">
        <v>12</v>
      </c>
      <c r="E108" s="88">
        <v>256</v>
      </c>
      <c r="F108" s="88">
        <v>6</v>
      </c>
      <c r="G108" s="89">
        <v>25</v>
      </c>
    </row>
    <row r="109" spans="1:7" s="76" customFormat="1" ht="18.75" customHeight="1">
      <c r="A109" s="87" t="s">
        <v>15</v>
      </c>
      <c r="B109" s="87">
        <v>2</v>
      </c>
      <c r="C109" s="88">
        <v>18</v>
      </c>
      <c r="D109" s="88">
        <v>12</v>
      </c>
      <c r="E109" s="88">
        <v>264</v>
      </c>
      <c r="F109" s="88">
        <v>6</v>
      </c>
      <c r="G109" s="89">
        <v>30</v>
      </c>
    </row>
    <row r="110" spans="1:9" s="34" customFormat="1" ht="25.5" customHeight="1">
      <c r="A110" s="25" t="s">
        <v>42</v>
      </c>
      <c r="B110" s="31">
        <f>SUM(B107:B109)</f>
        <v>4</v>
      </c>
      <c r="C110" s="31">
        <f>SUM(C107:C109)</f>
        <v>53</v>
      </c>
      <c r="D110" s="32">
        <f>SUM(D107:D109)/3</f>
        <v>11.333333333333334</v>
      </c>
      <c r="E110" s="32">
        <f>SUM(E107:E109)/3</f>
        <v>235.66666666666666</v>
      </c>
      <c r="F110" s="32">
        <f>SUM(F107:F109)/3</f>
        <v>5.666666666666667</v>
      </c>
      <c r="G110" s="32">
        <f>SUM(G107:G109)/3</f>
        <v>25</v>
      </c>
      <c r="I110" s="55"/>
    </row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</sheetData>
  <mergeCells count="48">
    <mergeCell ref="B79:G79"/>
    <mergeCell ref="B69:G69"/>
    <mergeCell ref="B61:G61"/>
    <mergeCell ref="B52:G52"/>
    <mergeCell ref="B103:G103"/>
    <mergeCell ref="B93:G93"/>
    <mergeCell ref="B90:G90"/>
    <mergeCell ref="B87:G87"/>
    <mergeCell ref="A80:A82"/>
    <mergeCell ref="B80:G80"/>
    <mergeCell ref="B81:B82"/>
    <mergeCell ref="C81:C82"/>
    <mergeCell ref="D81:G81"/>
    <mergeCell ref="A70:A72"/>
    <mergeCell ref="B70:G70"/>
    <mergeCell ref="B71:B72"/>
    <mergeCell ref="C71:C72"/>
    <mergeCell ref="D71:G71"/>
    <mergeCell ref="A62:A64"/>
    <mergeCell ref="B62:G62"/>
    <mergeCell ref="B63:B64"/>
    <mergeCell ref="C63:C64"/>
    <mergeCell ref="D63:G63"/>
    <mergeCell ref="A53:A55"/>
    <mergeCell ref="B53:G53"/>
    <mergeCell ref="B54:B55"/>
    <mergeCell ref="C54:C55"/>
    <mergeCell ref="D54:G54"/>
    <mergeCell ref="A45:A47"/>
    <mergeCell ref="B45:G45"/>
    <mergeCell ref="B46:B47"/>
    <mergeCell ref="C46:C47"/>
    <mergeCell ref="D46:G46"/>
    <mergeCell ref="A2:A3"/>
    <mergeCell ref="B44:G44"/>
    <mergeCell ref="B1:I1"/>
    <mergeCell ref="B2:I2"/>
    <mergeCell ref="A42:I42"/>
    <mergeCell ref="A94:A96"/>
    <mergeCell ref="B94:G94"/>
    <mergeCell ref="B95:B96"/>
    <mergeCell ref="C95:C96"/>
    <mergeCell ref="D95:G95"/>
    <mergeCell ref="A104:A106"/>
    <mergeCell ref="B104:G104"/>
    <mergeCell ref="B105:B106"/>
    <mergeCell ref="C105:C106"/>
    <mergeCell ref="D105:G105"/>
  </mergeCells>
  <printOptions horizontalCentered="1"/>
  <pageMargins left="0" right="0" top="0.5905511811023623" bottom="0.5905511811023623" header="0.11811023622047245" footer="0.11811023622047245"/>
  <pageSetup horizontalDpi="300" verticalDpi="300" orientation="portrait" paperSize="9" r:id="rId2"/>
  <rowBreaks count="2" manualBreakCount="2">
    <brk id="68" max="255" man="1"/>
    <brk id="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2009-06-08T12:45:15Z</cp:lastPrinted>
  <dcterms:created xsi:type="dcterms:W3CDTF">2009-05-04T13:46:38Z</dcterms:created>
  <dcterms:modified xsi:type="dcterms:W3CDTF">2011-01-11T07:19:10Z</dcterms:modified>
  <cp:category/>
  <cp:version/>
  <cp:contentType/>
  <cp:contentStatus/>
</cp:coreProperties>
</file>